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9" activeTab="0"/>
  </bookViews>
  <sheets>
    <sheet name="Synthèse" sheetId="1" r:id="rId1"/>
    <sheet name="TCD" sheetId="2" state="hidden" r:id="rId2"/>
    <sheet name="Sur devis" sheetId="3" r:id="rId3"/>
    <sheet name="Rémunération sur frais réels" sheetId="4" r:id="rId4"/>
    <sheet name="Frais réels" sheetId="5" r:id="rId5"/>
    <sheet name="Proratisés" sheetId="6" r:id="rId6"/>
    <sheet name="Barèmes" sheetId="7" r:id="rId7"/>
    <sheet name="Charges d'amortissement" sheetId="8" r:id="rId8"/>
    <sheet name="Recettes" sheetId="9" r:id="rId9"/>
    <sheet name="Listes" sheetId="10" state="hidden" r:id="rId10"/>
  </sheets>
  <definedNames>
    <definedName name="Liste_actions">'Listes'!$E$19:$E$28</definedName>
    <definedName name="Liste_barème">'Listes'!$C$28:$C$30</definedName>
    <definedName name="Liste_Cpt_de_charges">'Listes'!$B$19:$B$33</definedName>
    <definedName name="Liste_idjustifremfrsreels">'Listes'!$D$19:$D$21</definedName>
    <definedName name="Liste_montantscmlés_pro">'Listes'!$C$19:$C$20</definedName>
    <definedName name="Liste_PD">'Listes'!$B$2:$B$13</definedName>
    <definedName name="Liste_SO">'Listes'!$A$2:$A$7</definedName>
    <definedName name="Liste_typevéhicule">'Listes'!$D$23:$D$28</definedName>
    <definedName name="Liste_unités">'Listes'!$C$22:$C$26</definedName>
    <definedName name="PD_amort">'Listes'!$I$2</definedName>
    <definedName name="PD_bareme">'Listes'!$H$2:$H$3</definedName>
    <definedName name="PD_devis">'Listes'!$D$2:$D$3</definedName>
    <definedName name="PD_fraisreels">'Listes'!$F$2:$F$3</definedName>
    <definedName name="PD_proratise">'Listes'!$G$2</definedName>
    <definedName name="PD_recettes">'Listes'!$J$2</definedName>
    <definedName name="PD_remuneration">'Listes'!$E$2:$E$5</definedName>
    <definedName name="SO_amort">'Listes'!$I$10:$I$14</definedName>
    <definedName name="SO_barèmes">'Listes'!$H$10:$H$14</definedName>
    <definedName name="SO_devis">'Listes'!$D$10:$D$15</definedName>
    <definedName name="SO_frsreels">'Listes'!$F$10:$F$14</definedName>
    <definedName name="SO_pro">'Listes'!$G$10:$G$14</definedName>
    <definedName name="SO_recettes">'Listes'!$J$10:$J$15</definedName>
    <definedName name="SO_remuneration">'Listes'!$E$10:$E$14</definedName>
    <definedName name="Table_amortissement">'Charges d''amortissement'!$A$1:$J$26</definedName>
    <definedName name="Table_baremes">'Barèmes'!$A$1:$J$40</definedName>
    <definedName name="Table_fraisréels">'Frais réels'!$A$1:$F$31</definedName>
    <definedName name="Table_proratisees">'Proratisés'!$A$1:$F$9</definedName>
    <definedName name="Table_recettes">'Recettes'!$A$1:$F$21</definedName>
    <definedName name="Table_remunerationsurfraisreels">'Rémunération sur frais réels'!$A$1:$J$82</definedName>
    <definedName name="Table_surdevis">'Sur devis'!$A$1:$I$33</definedName>
    <definedName name="Unités">'Listes'!$C$22:$C$26</definedName>
  </definedNames>
  <calcPr fullCalcOnLoad="1"/>
  <pivotCaches>
    <pivotCache cacheId="3" r:id="rId11"/>
    <pivotCache cacheId="4" r:id="rId12"/>
    <pivotCache cacheId="1" r:id="rId13"/>
    <pivotCache cacheId="2" r:id="rId14"/>
    <pivotCache cacheId="5" r:id="rId15"/>
    <pivotCache cacheId="7" r:id="rId16"/>
    <pivotCache cacheId="6" r:id="rId17"/>
  </pivotCaches>
</workbook>
</file>

<file path=xl/sharedStrings.xml><?xml version="1.0" encoding="utf-8"?>
<sst xmlns="http://schemas.openxmlformats.org/spreadsheetml/2006/main" count="549" uniqueCount="155">
  <si>
    <t>Union Européenne FEADER</t>
  </si>
  <si>
    <t>Annexe au formulaire de demande de subvention</t>
  </si>
  <si>
    <t>Projets d'innovation et de transfert agricole et mis en œuvre au sein des groupes opérationnels du PEI</t>
  </si>
  <si>
    <r>
      <t>(Type d'Opération 16.1.1</t>
    </r>
    <r>
      <rPr>
        <sz val="8"/>
        <color indexed="8"/>
        <rFont val="Arial"/>
        <family val="2"/>
      </rPr>
      <t xml:space="preserve"> </t>
    </r>
    <r>
      <rPr>
        <sz val="13"/>
        <color indexed="21"/>
        <rFont val="Arial"/>
        <family val="2"/>
      </rPr>
      <t>du Programme de Développement Rural de Mayotte)</t>
    </r>
  </si>
  <si>
    <t xml:space="preserve">Cadre réservé  l'administration </t>
  </si>
  <si>
    <t xml:space="preserve">N° de dossier OSIRIS </t>
  </si>
  <si>
    <t xml:space="preserve">Date de réception </t>
  </si>
  <si>
    <t>Nom ou raison sociale du porteur</t>
  </si>
  <si>
    <t>Intitulé du projet</t>
  </si>
  <si>
    <t>Les informations utiles à la saisie des dépenses figurent dans la notice d'information.</t>
  </si>
  <si>
    <t>Une fois les différentes feuilles remplies, cliquez sur "Actualiser tout" (onglet "Données" sur Excel)</t>
  </si>
  <si>
    <t>Pour modifier le nom du fichier, cliquez sur "Enregistrez sous" (onglet "Fichier" sur Excel) et saisissez le nouvel intitulé.</t>
  </si>
  <si>
    <t>Légende</t>
  </si>
  <si>
    <t>Remplissage automatique</t>
  </si>
  <si>
    <t>Synthèse par type de dépense</t>
  </si>
  <si>
    <t>Montant (€ HT)</t>
  </si>
  <si>
    <t xml:space="preserve">A remplir </t>
  </si>
  <si>
    <t xml:space="preserve">Dépenses sur devis </t>
  </si>
  <si>
    <t xml:space="preserve">Dépenses de rémunération sur frais réels </t>
  </si>
  <si>
    <t>Synthèse par poste de dépenses</t>
  </si>
  <si>
    <t xml:space="preserve">Dépenses sur frais réels </t>
  </si>
  <si>
    <t>Achats de prestation</t>
  </si>
  <si>
    <t>Dépenses proratisées</t>
  </si>
  <si>
    <t>Achats d'équipements</t>
  </si>
  <si>
    <t xml:space="preserve">Dépenses sur barèmes </t>
  </si>
  <si>
    <t>Salaire directeur</t>
  </si>
  <si>
    <t>Charges d'amortissement</t>
  </si>
  <si>
    <t>Salaire ingénieur</t>
  </si>
  <si>
    <t>Recettes</t>
  </si>
  <si>
    <t>Salaire technicien</t>
  </si>
  <si>
    <t>Total des dépenses prévisionnelles</t>
  </si>
  <si>
    <t>Salaire chercheur</t>
  </si>
  <si>
    <t>Billets d'avion</t>
  </si>
  <si>
    <t>Synthèse par sous opération</t>
  </si>
  <si>
    <t>Autres dépenses sur frais réels</t>
  </si>
  <si>
    <t>Action 1</t>
  </si>
  <si>
    <t>Frais de structure</t>
  </si>
  <si>
    <t>Action 2</t>
  </si>
  <si>
    <t>Frais professionnels mission</t>
  </si>
  <si>
    <t>Action 3</t>
  </si>
  <si>
    <t>Frais professionnels hors mission</t>
  </si>
  <si>
    <t>Action 4</t>
  </si>
  <si>
    <t>Contributions en nature</t>
  </si>
  <si>
    <t>Action 5 - transfert</t>
  </si>
  <si>
    <t>Publicité européenne</t>
  </si>
  <si>
    <t>Je soussigné (Nom du signataire)</t>
  </si>
  <si>
    <t xml:space="preserve">en tant que (Titre) </t>
  </si>
  <si>
    <t xml:space="preserve">certifie que les dépenses reportées ci-contre, sont certaines authentiques et </t>
  </si>
  <si>
    <t>ont bien été acquittées par (Nom de la structure)</t>
  </si>
  <si>
    <t xml:space="preserve">Fait à </t>
  </si>
  <si>
    <t xml:space="preserve">le </t>
  </si>
  <si>
    <t xml:space="preserve">(qualité et signature) </t>
  </si>
  <si>
    <t>TABLEAU CROISES DYNAMIQUES DEVIS</t>
  </si>
  <si>
    <t>Synthèse par sous-opération et postes de dépense</t>
  </si>
  <si>
    <t>Somme de Montant demandé (€ HT)</t>
  </si>
  <si>
    <t>(vide)</t>
  </si>
  <si>
    <t>Total général</t>
  </si>
  <si>
    <t>TABLEAU CROISES DYNAMIQUES REMUNERATION SUR FRAIS REELS</t>
  </si>
  <si>
    <t>TABLEAU CROISES DYNAMIQUES FRAIS REELS</t>
  </si>
  <si>
    <t>TABLEAU CROISES DYNAMIQUES DEPENSES PRORATISEES</t>
  </si>
  <si>
    <t>Étiquettes de lignes</t>
  </si>
  <si>
    <t>TABLEAU CROISES DYNAMIQUES BAREME</t>
  </si>
  <si>
    <t>TABLEAU CROISES DYNAMIQUES AMORTISSEMENT</t>
  </si>
  <si>
    <t>TABLEAU CROISES DYNAMIQUES recettes</t>
  </si>
  <si>
    <t>N°</t>
  </si>
  <si>
    <t>Libellé de la dépense</t>
  </si>
  <si>
    <t>Sous opération</t>
  </si>
  <si>
    <t>Postes de dépense</t>
  </si>
  <si>
    <t xml:space="preserve">Nom du Fournisseur </t>
  </si>
  <si>
    <t>N° devis</t>
  </si>
  <si>
    <t>Date devis</t>
  </si>
  <si>
    <t>Montant du devis (€ HT)</t>
  </si>
  <si>
    <t>Montant demandé (€ HT)</t>
  </si>
  <si>
    <t>nb: autant de lignes que nécessaire peuvent être ajoutées. Pour cela, clique droit sur un numéro de ligne, puis "insertion". Sélectionnez ensuite la sous-opération, le poste de dépense et l'action dans la liste déroulante</t>
  </si>
  <si>
    <t>Total dépenses sur devis</t>
  </si>
  <si>
    <t>Nom de l'intervenant</t>
  </si>
  <si>
    <t>Salaire brut chargé de la période considérée</t>
  </si>
  <si>
    <t>Temps travaillé sur la période considérée</t>
  </si>
  <si>
    <t>Temps travaillé sur l'opération</t>
  </si>
  <si>
    <t>Unité</t>
  </si>
  <si>
    <t>Montant calculé (€ HT)</t>
  </si>
  <si>
    <t>Total dépenses de rémunération sur frais réels</t>
  </si>
  <si>
    <t>Nom de l'agent</t>
  </si>
  <si>
    <t>Total dépenses frais réels</t>
  </si>
  <si>
    <t>Type véhicule</t>
  </si>
  <si>
    <t>Quantité</t>
  </si>
  <si>
    <t>Km</t>
  </si>
  <si>
    <t>Total dépenses sur barème</t>
  </si>
  <si>
    <t>Montant de l'achat</t>
  </si>
  <si>
    <t>Durée amortissement</t>
  </si>
  <si>
    <t>Temps d'utilisation sur l'opération</t>
  </si>
  <si>
    <t>Montant calculé</t>
  </si>
  <si>
    <t>nb: autant de lignes que nécessaire peuvent être ajoutées. Pour cela, clique droit sur un numéro de ligne, puis "insertion". Sélectionnez ensuite la sous-opération et le poste de dépense dans la liste déroulante</t>
  </si>
  <si>
    <t xml:space="preserve">Total amortissement </t>
  </si>
  <si>
    <t>Libellé de la recette</t>
  </si>
  <si>
    <t>Ne pas remplir</t>
  </si>
  <si>
    <t>Total recettes</t>
  </si>
  <si>
    <t>Liste_SO</t>
  </si>
  <si>
    <t>Liste_PD</t>
  </si>
  <si>
    <t>PD_devis</t>
  </si>
  <si>
    <t>PD_remuneration</t>
  </si>
  <si>
    <t>PD_fraisreels</t>
  </si>
  <si>
    <t>PD_proratise</t>
  </si>
  <si>
    <t>PD_bareme</t>
  </si>
  <si>
    <t>PD_amort</t>
  </si>
  <si>
    <t>PD_recettes</t>
  </si>
  <si>
    <t>SO_devis</t>
  </si>
  <si>
    <t>SO_remuneration</t>
  </si>
  <si>
    <t>SO_frsreels</t>
  </si>
  <si>
    <t>SO_pro</t>
  </si>
  <si>
    <t>SO_barèmes</t>
  </si>
  <si>
    <t>SO_amort</t>
  </si>
  <si>
    <t>SO_recettes</t>
  </si>
  <si>
    <t>Liste_unitéremfrsreels</t>
  </si>
  <si>
    <t>Liste_Cpt_de_charges</t>
  </si>
  <si>
    <t>Liste_montantcalculé_pro</t>
  </si>
  <si>
    <t>Liste_idjustifremfrsreels</t>
  </si>
  <si>
    <t>Liste_actions</t>
  </si>
  <si>
    <t xml:space="preserve">Jours </t>
  </si>
  <si>
    <t>Clé de répartition</t>
  </si>
  <si>
    <t>Cumul temps de travail annuel</t>
  </si>
  <si>
    <t>Bulletin de salaire</t>
  </si>
  <si>
    <t>Heures</t>
  </si>
  <si>
    <t>Fournitures consommables (d'entretien, de bureau...)</t>
  </si>
  <si>
    <t>% de l'opération dans clé de répartition</t>
  </si>
  <si>
    <t>Journal de paie</t>
  </si>
  <si>
    <t>Fournitures non stockables (eau, électricité, …)</t>
  </si>
  <si>
    <t>Unités</t>
  </si>
  <si>
    <t>DADS ou DSN</t>
  </si>
  <si>
    <t>Repas</t>
  </si>
  <si>
    <t>Achats non stockés de fournitures d'entretien et de petit équipement</t>
  </si>
  <si>
    <t>Liste_typevéhicule</t>
  </si>
  <si>
    <t>Nuits</t>
  </si>
  <si>
    <t>Achats non stockés de fournitures administratives</t>
  </si>
  <si>
    <t>3 CV et moins</t>
  </si>
  <si>
    <t>Location de bureaux et charges locatives</t>
  </si>
  <si>
    <t>4 CV</t>
  </si>
  <si>
    <t>Entretien et réparations</t>
  </si>
  <si>
    <t>5 CV</t>
  </si>
  <si>
    <t>Assurances</t>
  </si>
  <si>
    <t>6 CV</t>
  </si>
  <si>
    <t>Honoraires : comptable</t>
  </si>
  <si>
    <t>Liste_barème</t>
  </si>
  <si>
    <t>7 CV et plus</t>
  </si>
  <si>
    <t>Frais postaux et télécommunication</t>
  </si>
  <si>
    <t>Frais kilométriques</t>
  </si>
  <si>
    <t>Sans objet</t>
  </si>
  <si>
    <t>Charges de personnel administratif</t>
  </si>
  <si>
    <t>Frais d'hébergement</t>
  </si>
  <si>
    <t>Dotations aux amortissements sur immobilisations corporelles et incorporelles</t>
  </si>
  <si>
    <t>Frais de restauration</t>
  </si>
  <si>
    <t>Impôts et taxes</t>
  </si>
  <si>
    <t>Amendes, pénalités financières, exonérations de charges et frais de justice et de contentieux</t>
  </si>
  <si>
    <t>Frais débiteurs, agios, et charges financières</t>
  </si>
  <si>
    <t>Liste_ACTION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</si>
</sst>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#,##0.00&quot; €&quot;"/>
    <numFmt numFmtId="168" formatCode="0%"/>
    <numFmt numFmtId="169" formatCode="#,##0.00\ _€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21"/>
      <name val="Arial"/>
      <family val="2"/>
    </font>
    <font>
      <sz val="13"/>
      <color indexed="21"/>
      <name val="Arial"/>
      <family val="2"/>
    </font>
    <font>
      <sz val="8"/>
      <color indexed="8"/>
      <name val="Arial"/>
      <family val="2"/>
    </font>
    <font>
      <b/>
      <sz val="14"/>
      <color indexed="21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356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2" borderId="1" xfId="0" applyFill="1" applyBorder="1" applyAlignment="1" applyProtection="1">
      <alignment vertical="center"/>
      <protection/>
    </xf>
    <xf numFmtId="164" fontId="0" fillId="2" borderId="2" xfId="0" applyFill="1" applyBorder="1" applyAlignment="1" applyProtection="1">
      <alignment vertical="center"/>
      <protection/>
    </xf>
    <xf numFmtId="164" fontId="0" fillId="2" borderId="3" xfId="0" applyFill="1" applyBorder="1" applyAlignment="1" applyProtection="1">
      <alignment vertical="center"/>
      <protection/>
    </xf>
    <xf numFmtId="164" fontId="0" fillId="2" borderId="4" xfId="0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0" xfId="0" applyFill="1" applyBorder="1" applyAlignment="1" applyProtection="1">
      <alignment vertical="center" wrapText="1"/>
      <protection/>
    </xf>
    <xf numFmtId="164" fontId="0" fillId="2" borderId="4" xfId="0" applyFill="1" applyBorder="1" applyAlignment="1" applyProtection="1">
      <alignment vertical="center" wrapText="1"/>
      <protection/>
    </xf>
    <xf numFmtId="164" fontId="2" fillId="2" borderId="6" xfId="0" applyFont="1" applyFill="1" applyBorder="1" applyAlignment="1" applyProtection="1">
      <alignment horizontal="center" vertical="center" readingOrder="1"/>
      <protection/>
    </xf>
    <xf numFmtId="164" fontId="2" fillId="2" borderId="4" xfId="0" applyFont="1" applyFill="1" applyBorder="1" applyAlignment="1" applyProtection="1">
      <alignment horizontal="left" vertical="center" indent="1" readingOrder="1"/>
      <protection/>
    </xf>
    <xf numFmtId="164" fontId="2" fillId="2" borderId="0" xfId="0" applyFont="1" applyFill="1" applyBorder="1" applyAlignment="1" applyProtection="1">
      <alignment horizontal="center" vertical="center" readingOrder="1"/>
      <protection/>
    </xf>
    <xf numFmtId="164" fontId="2" fillId="2" borderId="5" xfId="0" applyFont="1" applyFill="1" applyBorder="1" applyAlignment="1" applyProtection="1">
      <alignment horizontal="center" vertical="center" readingOrder="1"/>
      <protection/>
    </xf>
    <xf numFmtId="164" fontId="2" fillId="2" borderId="6" xfId="0" applyFont="1" applyFill="1" applyBorder="1" applyAlignment="1" applyProtection="1">
      <alignment horizontal="center" vertical="center" wrapText="1" readingOrder="1"/>
      <protection/>
    </xf>
    <xf numFmtId="164" fontId="3" fillId="2" borderId="6" xfId="0" applyFont="1" applyFill="1" applyBorder="1" applyAlignment="1" applyProtection="1">
      <alignment horizontal="center" vertical="center" readingOrder="1"/>
      <protection/>
    </xf>
    <xf numFmtId="164" fontId="0" fillId="3" borderId="4" xfId="0" applyFont="1" applyFill="1" applyBorder="1" applyAlignment="1" applyProtection="1">
      <alignment vertical="center"/>
      <protection/>
    </xf>
    <xf numFmtId="164" fontId="0" fillId="3" borderId="0" xfId="0" applyFill="1" applyBorder="1" applyAlignment="1" applyProtection="1">
      <alignment vertical="center"/>
      <protection/>
    </xf>
    <xf numFmtId="164" fontId="0" fillId="3" borderId="5" xfId="0" applyFill="1" applyBorder="1" applyAlignment="1" applyProtection="1">
      <alignment vertical="center"/>
      <protection/>
    </xf>
    <xf numFmtId="164" fontId="0" fillId="3" borderId="7" xfId="0" applyFill="1" applyBorder="1" applyAlignment="1" applyProtection="1">
      <alignment horizontal="center" vertical="center"/>
      <protection/>
    </xf>
    <xf numFmtId="164" fontId="0" fillId="3" borderId="0" xfId="0" applyFont="1" applyFill="1" applyBorder="1" applyAlignment="1" applyProtection="1">
      <alignment horizontal="right" vertical="center"/>
      <protection/>
    </xf>
    <xf numFmtId="164" fontId="0" fillId="3" borderId="0" xfId="0" applyFill="1" applyBorder="1" applyAlignment="1" applyProtection="1">
      <alignment/>
      <protection/>
    </xf>
    <xf numFmtId="164" fontId="0" fillId="3" borderId="5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5" xfId="0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 horizontal="center" vertical="center"/>
      <protection/>
    </xf>
    <xf numFmtId="164" fontId="6" fillId="4" borderId="9" xfId="0" applyFont="1" applyFill="1" applyBorder="1" applyAlignment="1" applyProtection="1">
      <alignment horizontal="center" vertical="center"/>
      <protection locked="0"/>
    </xf>
    <xf numFmtId="164" fontId="7" fillId="2" borderId="10" xfId="0" applyFont="1" applyFill="1" applyBorder="1" applyAlignment="1" applyProtection="1">
      <alignment horizontal="left"/>
      <protection/>
    </xf>
    <xf numFmtId="164" fontId="7" fillId="2" borderId="6" xfId="0" applyFont="1" applyFill="1" applyBorder="1" applyAlignment="1" applyProtection="1">
      <alignment horizontal="left"/>
      <protection/>
    </xf>
    <xf numFmtId="164" fontId="7" fillId="2" borderId="4" xfId="0" applyFont="1" applyFill="1" applyBorder="1" applyAlignment="1" applyProtection="1">
      <alignment/>
      <protection/>
    </xf>
    <xf numFmtId="164" fontId="8" fillId="2" borderId="11" xfId="0" applyFont="1" applyFill="1" applyBorder="1" applyAlignment="1" applyProtection="1">
      <alignment horizontal="center"/>
      <protection/>
    </xf>
    <xf numFmtId="164" fontId="9" fillId="5" borderId="6" xfId="0" applyFont="1" applyFill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 applyProtection="1">
      <alignment horizontal="center" vertical="center" wrapText="1"/>
      <protection/>
    </xf>
    <xf numFmtId="164" fontId="10" fillId="2" borderId="12" xfId="0" applyFont="1" applyFill="1" applyBorder="1" applyAlignment="1" applyProtection="1">
      <alignment horizontal="center" vertical="center"/>
      <protection/>
    </xf>
    <xf numFmtId="164" fontId="9" fillId="6" borderId="13" xfId="0" applyFont="1" applyFill="1" applyBorder="1" applyAlignment="1" applyProtection="1">
      <alignment horizontal="center" vertical="center"/>
      <protection/>
    </xf>
    <xf numFmtId="164" fontId="0" fillId="0" borderId="14" xfId="0" applyFont="1" applyFill="1" applyBorder="1" applyAlignment="1" applyProtection="1">
      <alignment/>
      <protection/>
    </xf>
    <xf numFmtId="164" fontId="0" fillId="2" borderId="15" xfId="0" applyFill="1" applyBorder="1" applyAlignment="1" applyProtection="1">
      <alignment vertical="center" wrapText="1"/>
      <protection/>
    </xf>
    <xf numFmtId="165" fontId="11" fillId="5" borderId="16" xfId="17" applyFont="1" applyFill="1" applyBorder="1" applyAlignment="1" applyProtection="1">
      <alignment/>
      <protection/>
    </xf>
    <xf numFmtId="164" fontId="8" fillId="2" borderId="0" xfId="0" applyFont="1" applyFill="1" applyBorder="1" applyAlignment="1" applyProtection="1">
      <alignment/>
      <protection/>
    </xf>
    <xf numFmtId="164" fontId="0" fillId="0" borderId="17" xfId="0" applyFont="1" applyFill="1" applyBorder="1" applyAlignment="1" applyProtection="1">
      <alignment/>
      <protection/>
    </xf>
    <xf numFmtId="164" fontId="0" fillId="2" borderId="18" xfId="0" applyFill="1" applyBorder="1" applyAlignment="1" applyProtection="1">
      <alignment vertical="center" wrapText="1"/>
      <protection/>
    </xf>
    <xf numFmtId="165" fontId="11" fillId="5" borderId="19" xfId="17" applyFont="1" applyFill="1" applyBorder="1" applyAlignment="1" applyProtection="1">
      <alignment/>
      <protection/>
    </xf>
    <xf numFmtId="164" fontId="10" fillId="2" borderId="11" xfId="0" applyFont="1" applyFill="1" applyBorder="1" applyAlignment="1" applyProtection="1">
      <alignment horizontal="center" vertical="center" wrapText="1"/>
      <protection/>
    </xf>
    <xf numFmtId="164" fontId="10" fillId="2" borderId="11" xfId="0" applyFont="1" applyFill="1" applyBorder="1" applyAlignment="1" applyProtection="1">
      <alignment horizontal="center" vertical="center"/>
      <protection/>
    </xf>
    <xf numFmtId="164" fontId="0" fillId="0" borderId="20" xfId="0" applyFont="1" applyBorder="1" applyAlignment="1" applyProtection="1">
      <alignment horizontal="left" vertical="center"/>
      <protection/>
    </xf>
    <xf numFmtId="165" fontId="11" fillId="5" borderId="21" xfId="17" applyFont="1" applyFill="1" applyBorder="1" applyAlignment="1" applyProtection="1">
      <alignment horizontal="center"/>
      <protection/>
    </xf>
    <xf numFmtId="164" fontId="0" fillId="2" borderId="22" xfId="0" applyFont="1" applyFill="1" applyBorder="1" applyAlignment="1" applyProtection="1">
      <alignment horizontal="left" vertical="center" wrapText="1"/>
      <protection/>
    </xf>
    <xf numFmtId="165" fontId="11" fillId="5" borderId="23" xfId="17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 applyProtection="1">
      <alignment/>
      <protection/>
    </xf>
    <xf numFmtId="164" fontId="10" fillId="2" borderId="24" xfId="0" applyFont="1" applyFill="1" applyBorder="1" applyAlignment="1" applyProtection="1">
      <alignment horizontal="center" vertical="center" wrapText="1"/>
      <protection/>
    </xf>
    <xf numFmtId="165" fontId="12" fillId="0" borderId="11" xfId="0" applyNumberFormat="1" applyFont="1" applyFill="1" applyBorder="1" applyAlignment="1" applyProtection="1">
      <alignment vertical="center"/>
      <protection/>
    </xf>
    <xf numFmtId="164" fontId="0" fillId="2" borderId="0" xfId="0" applyFill="1" applyAlignment="1" applyProtection="1">
      <alignment/>
      <protection/>
    </xf>
    <xf numFmtId="164" fontId="0" fillId="2" borderId="14" xfId="0" applyFont="1" applyFill="1" applyBorder="1" applyAlignment="1" applyProtection="1">
      <alignment vertical="center" wrapText="1"/>
      <protection/>
    </xf>
    <xf numFmtId="164" fontId="0" fillId="2" borderId="25" xfId="0" applyFill="1" applyBorder="1" applyAlignment="1" applyProtection="1">
      <alignment vertical="center" wrapText="1"/>
      <protection/>
    </xf>
    <xf numFmtId="165" fontId="13" fillId="5" borderId="19" xfId="0" applyNumberFormat="1" applyFont="1" applyFill="1" applyBorder="1" applyAlignment="1" applyProtection="1">
      <alignment/>
      <protection/>
    </xf>
    <xf numFmtId="164" fontId="0" fillId="2" borderId="17" xfId="0" applyFont="1" applyFill="1" applyBorder="1" applyAlignment="1" applyProtection="1">
      <alignment horizontal="left" vertical="center" wrapText="1"/>
      <protection/>
    </xf>
    <xf numFmtId="164" fontId="0" fillId="2" borderId="26" xfId="0" applyFill="1" applyBorder="1" applyAlignment="1" applyProtection="1">
      <alignment horizontal="left" vertical="center" wrapText="1"/>
      <protection/>
    </xf>
    <xf numFmtId="164" fontId="0" fillId="0" borderId="0" xfId="0" applyAlignment="1" applyProtection="1">
      <alignment/>
      <protection locked="0"/>
    </xf>
    <xf numFmtId="164" fontId="0" fillId="2" borderId="17" xfId="0" applyFont="1" applyFill="1" applyBorder="1" applyAlignment="1" applyProtection="1">
      <alignment horizontal="left"/>
      <protection/>
    </xf>
    <xf numFmtId="164" fontId="0" fillId="2" borderId="26" xfId="0" applyFill="1" applyBorder="1" applyAlignment="1" applyProtection="1">
      <alignment vertical="center" wrapText="1"/>
      <protection/>
    </xf>
    <xf numFmtId="164" fontId="0" fillId="0" borderId="22" xfId="0" applyFont="1" applyBorder="1" applyAlignment="1" applyProtection="1">
      <alignment horizontal="left" vertical="center"/>
      <protection/>
    </xf>
    <xf numFmtId="164" fontId="0" fillId="0" borderId="27" xfId="0" applyFont="1" applyFill="1" applyBorder="1" applyAlignment="1" applyProtection="1">
      <alignment/>
      <protection/>
    </xf>
    <xf numFmtId="164" fontId="0" fillId="2" borderId="28" xfId="0" applyFill="1" applyBorder="1" applyAlignment="1" applyProtection="1">
      <alignment vertical="center" wrapText="1"/>
      <protection/>
    </xf>
    <xf numFmtId="165" fontId="13" fillId="5" borderId="29" xfId="0" applyNumberFormat="1" applyFont="1" applyFill="1" applyBorder="1" applyAlignment="1" applyProtection="1">
      <alignment/>
      <protection/>
    </xf>
    <xf numFmtId="164" fontId="14" fillId="2" borderId="24" xfId="0" applyFont="1" applyFill="1" applyBorder="1" applyAlignment="1" applyProtection="1">
      <alignment horizontal="center" wrapText="1"/>
      <protection/>
    </xf>
    <xf numFmtId="165" fontId="10" fillId="2" borderId="11" xfId="0" applyNumberFormat="1" applyFont="1" applyFill="1" applyBorder="1" applyAlignment="1" applyProtection="1">
      <alignment horizontal="center"/>
      <protection/>
    </xf>
    <xf numFmtId="164" fontId="0" fillId="2" borderId="2" xfId="0" applyFill="1" applyBorder="1" applyAlignment="1" applyProtection="1">
      <alignment horizontal="left" vertical="center"/>
      <protection/>
    </xf>
    <xf numFmtId="165" fontId="11" fillId="2" borderId="2" xfId="17" applyFont="1" applyFill="1" applyBorder="1" applyAlignment="1" applyProtection="1">
      <alignment horizontal="center"/>
      <protection/>
    </xf>
    <xf numFmtId="164" fontId="0" fillId="2" borderId="0" xfId="0" applyFill="1" applyBorder="1" applyAlignment="1" applyProtection="1">
      <alignment horizontal="left" vertical="center"/>
      <protection/>
    </xf>
    <xf numFmtId="165" fontId="11" fillId="2" borderId="0" xfId="17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 applyProtection="1">
      <alignment/>
      <protection/>
    </xf>
    <xf numFmtId="164" fontId="7" fillId="2" borderId="2" xfId="0" applyFont="1" applyFill="1" applyBorder="1" applyAlignment="1" applyProtection="1">
      <alignment/>
      <protection/>
    </xf>
    <xf numFmtId="164" fontId="0" fillId="2" borderId="30" xfId="0" applyFill="1" applyBorder="1" applyAlignment="1" applyProtection="1">
      <alignment horizontal="left"/>
      <protection locked="0"/>
    </xf>
    <xf numFmtId="164" fontId="0" fillId="2" borderId="0" xfId="0" applyFill="1" applyAlignment="1" applyProtection="1">
      <alignment wrapText="1"/>
      <protection/>
    </xf>
    <xf numFmtId="164" fontId="0" fillId="2" borderId="9" xfId="0" applyFill="1" applyBorder="1" applyAlignment="1" applyProtection="1">
      <alignment horizontal="left"/>
      <protection locked="0"/>
    </xf>
    <xf numFmtId="164" fontId="7" fillId="2" borderId="0" xfId="0" applyFont="1" applyFill="1" applyBorder="1" applyAlignment="1" applyProtection="1">
      <alignment/>
      <protection/>
    </xf>
    <xf numFmtId="164" fontId="7" fillId="2" borderId="5" xfId="0" applyFont="1" applyFill="1" applyBorder="1" applyAlignment="1" applyProtection="1">
      <alignment/>
      <protection/>
    </xf>
    <xf numFmtId="164" fontId="15" fillId="2" borderId="31" xfId="0" applyFont="1" applyFill="1" applyBorder="1" applyAlignment="1" applyProtection="1">
      <alignment horizontal="left" vertical="center"/>
      <protection locked="0"/>
    </xf>
    <xf numFmtId="164" fontId="7" fillId="2" borderId="4" xfId="0" applyFont="1" applyFill="1" applyBorder="1" applyAlignment="1" applyProtection="1">
      <alignment/>
      <protection/>
    </xf>
    <xf numFmtId="164" fontId="7" fillId="2" borderId="0" xfId="0" applyFont="1" applyFill="1" applyBorder="1" applyAlignment="1" applyProtection="1">
      <alignment/>
      <protection/>
    </xf>
    <xf numFmtId="164" fontId="7" fillId="2" borderId="5" xfId="0" applyFont="1" applyFill="1" applyBorder="1" applyAlignment="1" applyProtection="1">
      <alignment/>
      <protection/>
    </xf>
    <xf numFmtId="164" fontId="0" fillId="2" borderId="32" xfId="0" applyFill="1" applyBorder="1" applyAlignment="1" applyProtection="1">
      <alignment/>
      <protection/>
    </xf>
    <xf numFmtId="164" fontId="0" fillId="2" borderId="33" xfId="0" applyFill="1" applyBorder="1" applyAlignment="1" applyProtection="1">
      <alignment/>
      <protection/>
    </xf>
    <xf numFmtId="164" fontId="7" fillId="2" borderId="33" xfId="0" applyFont="1" applyFill="1" applyBorder="1" applyAlignment="1" applyProtection="1">
      <alignment/>
      <protection/>
    </xf>
    <xf numFmtId="164" fontId="7" fillId="2" borderId="34" xfId="0" applyFont="1" applyFill="1" applyBorder="1" applyAlignment="1" applyProtection="1">
      <alignment/>
      <protection/>
    </xf>
    <xf numFmtId="164" fontId="0" fillId="2" borderId="34" xfId="0" applyFill="1" applyBorder="1" applyAlignment="1" applyProtection="1">
      <alignment/>
      <protection/>
    </xf>
    <xf numFmtId="164" fontId="8" fillId="3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4" fontId="14" fillId="0" borderId="0" xfId="0" applyFont="1" applyAlignment="1" applyProtection="1">
      <alignment vertical="center" wrapText="1"/>
      <protection locked="0"/>
    </xf>
    <xf numFmtId="164" fontId="0" fillId="0" borderId="0" xfId="0" applyFont="1" applyAlignment="1" applyProtection="1">
      <alignment horizontal="left" vertical="center"/>
      <protection locked="0"/>
    </xf>
    <xf numFmtId="164" fontId="0" fillId="5" borderId="0" xfId="0" applyNumberFormat="1" applyFill="1" applyAlignment="1" applyProtection="1">
      <alignment vertical="center"/>
      <protection locked="0"/>
    </xf>
    <xf numFmtId="164" fontId="0" fillId="0" borderId="0" xfId="0" applyNumberFormat="1" applyFill="1" applyAlignment="1" applyProtection="1">
      <alignment vertical="center"/>
      <protection locked="0"/>
    </xf>
    <xf numFmtId="164" fontId="0" fillId="0" borderId="0" xfId="0" applyFill="1" applyAlignment="1" applyProtection="1">
      <alignment/>
      <protection locked="0"/>
    </xf>
    <xf numFmtId="164" fontId="16" fillId="0" borderId="0" xfId="0" applyFont="1" applyAlignment="1" applyProtection="1">
      <alignment horizontal="right" vertical="center"/>
      <protection locked="0"/>
    </xf>
    <xf numFmtId="164" fontId="0" fillId="0" borderId="0" xfId="0" applyAlignment="1" applyProtection="1">
      <alignment vertical="center"/>
      <protection locked="0"/>
    </xf>
    <xf numFmtId="164" fontId="16" fillId="0" borderId="0" xfId="0" applyFon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0" fillId="0" borderId="0" xfId="0" applyAlignment="1" applyProtection="1">
      <alignment horizontal="right" vertical="center"/>
      <protection locked="0"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 indent="1"/>
    </xf>
    <xf numFmtId="164" fontId="0" fillId="0" borderId="41" xfId="0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 indent="1"/>
      <protection locked="0"/>
    </xf>
    <xf numFmtId="164" fontId="0" fillId="0" borderId="33" xfId="0" applyFont="1" applyFill="1" applyBorder="1" applyAlignment="1" applyProtection="1">
      <alignment horizontal="center" vertical="center"/>
      <protection/>
    </xf>
    <xf numFmtId="164" fontId="10" fillId="0" borderId="44" xfId="0" applyFont="1" applyFill="1" applyBorder="1" applyAlignment="1" applyProtection="1">
      <alignment horizontal="center" vertical="center"/>
      <protection/>
    </xf>
    <xf numFmtId="164" fontId="10" fillId="0" borderId="33" xfId="0" applyFont="1" applyFill="1" applyBorder="1" applyAlignment="1" applyProtection="1">
      <alignment horizontal="center" vertical="center" wrapText="1"/>
      <protection/>
    </xf>
    <xf numFmtId="164" fontId="10" fillId="0" borderId="44" xfId="0" applyFont="1" applyFill="1" applyBorder="1" applyAlignment="1" applyProtection="1">
      <alignment horizontal="center" vertical="center" wrapText="1"/>
      <protection/>
    </xf>
    <xf numFmtId="164" fontId="10" fillId="0" borderId="45" xfId="0" applyFont="1" applyFill="1" applyBorder="1" applyAlignment="1" applyProtection="1">
      <alignment horizontal="center" vertical="center" wrapText="1"/>
      <protection/>
    </xf>
    <xf numFmtId="164" fontId="0" fillId="6" borderId="46" xfId="0" applyFill="1" applyBorder="1" applyAlignment="1" applyProtection="1">
      <alignment horizontal="center" vertical="center"/>
      <protection locked="0"/>
    </xf>
    <xf numFmtId="164" fontId="0" fillId="6" borderId="46" xfId="0" applyFill="1" applyBorder="1" applyAlignment="1" applyProtection="1">
      <alignment wrapText="1"/>
      <protection locked="0"/>
    </xf>
    <xf numFmtId="166" fontId="0" fillId="6" borderId="46" xfId="0" applyNumberFormat="1" applyFill="1" applyBorder="1" applyAlignment="1" applyProtection="1">
      <alignment wrapText="1"/>
      <protection locked="0"/>
    </xf>
    <xf numFmtId="167" fontId="0" fillId="6" borderId="46" xfId="0" applyNumberFormat="1" applyFill="1" applyBorder="1" applyAlignment="1" applyProtection="1">
      <alignment wrapText="1"/>
      <protection locked="0"/>
    </xf>
    <xf numFmtId="167" fontId="0" fillId="6" borderId="47" xfId="0" applyNumberFormat="1" applyFill="1" applyBorder="1" applyAlignment="1" applyProtection="1">
      <alignment wrapText="1"/>
      <protection locked="0"/>
    </xf>
    <xf numFmtId="164" fontId="0" fillId="6" borderId="48" xfId="0" applyFill="1" applyBorder="1" applyAlignment="1" applyProtection="1">
      <alignment wrapText="1"/>
      <protection locked="0"/>
    </xf>
    <xf numFmtId="166" fontId="0" fillId="6" borderId="48" xfId="0" applyNumberFormat="1" applyFill="1" applyBorder="1" applyAlignment="1" applyProtection="1">
      <alignment wrapText="1"/>
      <protection locked="0"/>
    </xf>
    <xf numFmtId="164" fontId="0" fillId="6" borderId="49" xfId="0" applyFill="1" applyBorder="1" applyAlignment="1" applyProtection="1">
      <alignment wrapText="1"/>
      <protection locked="0"/>
    </xf>
    <xf numFmtId="166" fontId="0" fillId="6" borderId="49" xfId="0" applyNumberFormat="1" applyFill="1" applyBorder="1" applyAlignment="1" applyProtection="1">
      <alignment wrapText="1"/>
      <protection locked="0"/>
    </xf>
    <xf numFmtId="164" fontId="0" fillId="6" borderId="0" xfId="0" applyFill="1" applyBorder="1" applyAlignment="1" applyProtection="1">
      <alignment horizontal="center" vertical="center"/>
      <protection locked="0"/>
    </xf>
    <xf numFmtId="164" fontId="0" fillId="6" borderId="50" xfId="0" applyFill="1" applyBorder="1" applyAlignment="1" applyProtection="1">
      <alignment horizontal="center" vertical="center"/>
      <protection locked="0"/>
    </xf>
    <xf numFmtId="164" fontId="17" fillId="5" borderId="50" xfId="0" applyFont="1" applyFill="1" applyBorder="1" applyAlignment="1" applyProtection="1">
      <alignment horizontal="center" vertical="center"/>
      <protection/>
    </xf>
    <xf numFmtId="164" fontId="17" fillId="5" borderId="48" xfId="0" applyFont="1" applyFill="1" applyBorder="1" applyAlignment="1" applyProtection="1">
      <alignment wrapText="1"/>
      <protection/>
    </xf>
    <xf numFmtId="167" fontId="17" fillId="5" borderId="49" xfId="0" applyNumberFormat="1" applyFont="1" applyFill="1" applyBorder="1" applyAlignment="1" applyProtection="1">
      <alignment wrapText="1"/>
      <protection/>
    </xf>
    <xf numFmtId="164" fontId="17" fillId="5" borderId="51" xfId="0" applyFont="1" applyFill="1" applyBorder="1" applyAlignment="1" applyProtection="1">
      <alignment horizontal="center" vertical="center"/>
      <protection/>
    </xf>
    <xf numFmtId="164" fontId="17" fillId="5" borderId="49" xfId="0" applyFont="1" applyFill="1" applyBorder="1" applyAlignment="1" applyProtection="1">
      <alignment wrapText="1"/>
      <protection/>
    </xf>
    <xf numFmtId="164" fontId="18" fillId="2" borderId="11" xfId="0" applyFont="1" applyFill="1" applyBorder="1" applyAlignment="1" applyProtection="1">
      <alignment horizontal="center" vertical="center" wrapText="1"/>
      <protection/>
    </xf>
    <xf numFmtId="167" fontId="14" fillId="5" borderId="11" xfId="23" applyNumberFormat="1" applyFont="1" applyFill="1" applyBorder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10" fillId="0" borderId="24" xfId="0" applyFont="1" applyBorder="1" applyAlignment="1" applyProtection="1">
      <alignment horizontal="center" vertical="center" wrapText="1"/>
      <protection/>
    </xf>
    <xf numFmtId="164" fontId="10" fillId="0" borderId="44" xfId="0" applyFont="1" applyBorder="1" applyAlignment="1" applyProtection="1">
      <alignment horizontal="center" vertical="center" wrapText="1"/>
      <protection/>
    </xf>
    <xf numFmtId="164" fontId="10" fillId="2" borderId="33" xfId="0" applyFont="1" applyFill="1" applyBorder="1" applyAlignment="1" applyProtection="1">
      <alignment horizontal="center" vertical="center" wrapText="1"/>
      <protection/>
    </xf>
    <xf numFmtId="164" fontId="10" fillId="2" borderId="44" xfId="0" applyFont="1" applyFill="1" applyBorder="1" applyAlignment="1" applyProtection="1">
      <alignment horizontal="center" vertical="center" wrapText="1"/>
      <protection/>
    </xf>
    <xf numFmtId="164" fontId="10" fillId="2" borderId="45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wrapText="1"/>
      <protection/>
    </xf>
    <xf numFmtId="164" fontId="0" fillId="6" borderId="52" xfId="0" applyFill="1" applyBorder="1" applyAlignment="1" applyProtection="1">
      <alignment horizontal="left" vertical="center"/>
      <protection locked="0"/>
    </xf>
    <xf numFmtId="164" fontId="0" fillId="6" borderId="53" xfId="0" applyFill="1" applyBorder="1" applyAlignment="1" applyProtection="1">
      <alignment horizontal="left" vertical="center"/>
      <protection locked="0"/>
    </xf>
    <xf numFmtId="167" fontId="0" fillId="6" borderId="53" xfId="0" applyNumberFormat="1" applyFill="1" applyBorder="1" applyAlignment="1" applyProtection="1">
      <alignment horizontal="left" vertical="center"/>
      <protection locked="0"/>
    </xf>
    <xf numFmtId="164" fontId="0" fillId="6" borderId="53" xfId="0" applyFill="1" applyBorder="1" applyAlignment="1" applyProtection="1">
      <alignment horizontal="center" vertical="center"/>
      <protection locked="0"/>
    </xf>
    <xf numFmtId="167" fontId="0" fillId="5" borderId="48" xfId="0" applyNumberFormat="1" applyFill="1" applyBorder="1" applyAlignment="1" applyProtection="1">
      <alignment horizontal="right" vertical="center"/>
      <protection/>
    </xf>
    <xf numFmtId="167" fontId="0" fillId="6" borderId="54" xfId="0" applyNumberFormat="1" applyFill="1" applyBorder="1" applyAlignment="1" applyProtection="1">
      <alignment horizontal="right" vertical="center"/>
      <protection locked="0"/>
    </xf>
    <xf numFmtId="164" fontId="0" fillId="0" borderId="0" xfId="0" applyAlignment="1" applyProtection="1">
      <alignment horizontal="left" vertical="center"/>
      <protection/>
    </xf>
    <xf numFmtId="164" fontId="0" fillId="6" borderId="50" xfId="0" applyFill="1" applyBorder="1" applyAlignment="1" applyProtection="1">
      <alignment horizontal="left" vertical="center"/>
      <protection locked="0"/>
    </xf>
    <xf numFmtId="164" fontId="0" fillId="6" borderId="48" xfId="0" applyFill="1" applyBorder="1" applyAlignment="1" applyProtection="1">
      <alignment horizontal="left" vertical="center"/>
      <protection locked="0"/>
    </xf>
    <xf numFmtId="167" fontId="0" fillId="6" borderId="48" xfId="0" applyNumberFormat="1" applyFill="1" applyBorder="1" applyAlignment="1" applyProtection="1">
      <alignment horizontal="left" vertical="center"/>
      <protection locked="0"/>
    </xf>
    <xf numFmtId="164" fontId="0" fillId="6" borderId="48" xfId="0" applyFill="1" applyBorder="1" applyAlignment="1" applyProtection="1">
      <alignment horizontal="center" vertical="center"/>
      <protection locked="0"/>
    </xf>
    <xf numFmtId="167" fontId="0" fillId="6" borderId="55" xfId="0" applyNumberFormat="1" applyFill="1" applyBorder="1" applyAlignment="1" applyProtection="1">
      <alignment horizontal="right" vertical="center"/>
      <protection locked="0"/>
    </xf>
    <xf numFmtId="164" fontId="0" fillId="5" borderId="50" xfId="0" applyFill="1" applyBorder="1" applyAlignment="1" applyProtection="1">
      <alignment horizontal="left" vertical="center"/>
      <protection/>
    </xf>
    <xf numFmtId="164" fontId="0" fillId="5" borderId="48" xfId="0" applyFill="1" applyBorder="1" applyAlignment="1" applyProtection="1">
      <alignment horizontal="left" vertical="center"/>
      <protection/>
    </xf>
    <xf numFmtId="164" fontId="0" fillId="5" borderId="48" xfId="0" applyFont="1" applyFill="1" applyBorder="1" applyAlignment="1" applyProtection="1">
      <alignment horizontal="left" vertical="center"/>
      <protection/>
    </xf>
    <xf numFmtId="164" fontId="0" fillId="5" borderId="51" xfId="0" applyFill="1" applyBorder="1" applyAlignment="1" applyProtection="1">
      <alignment horizontal="left" vertical="center"/>
      <protection/>
    </xf>
    <xf numFmtId="164" fontId="0" fillId="5" borderId="49" xfId="0" applyFill="1" applyBorder="1" applyAlignment="1" applyProtection="1">
      <alignment horizontal="left" vertical="center"/>
      <protection/>
    </xf>
    <xf numFmtId="164" fontId="0" fillId="5" borderId="49" xfId="0" applyFont="1" applyFill="1" applyBorder="1" applyAlignment="1" applyProtection="1">
      <alignment horizontal="left" vertical="center"/>
      <protection/>
    </xf>
    <xf numFmtId="164" fontId="0" fillId="5" borderId="52" xfId="0" applyFill="1" applyBorder="1" applyAlignment="1" applyProtection="1">
      <alignment horizontal="left" vertical="center"/>
      <protection/>
    </xf>
    <xf numFmtId="164" fontId="0" fillId="5" borderId="46" xfId="0" applyFill="1" applyBorder="1" applyAlignment="1" applyProtection="1">
      <alignment horizontal="left" vertical="center"/>
      <protection/>
    </xf>
    <xf numFmtId="167" fontId="0" fillId="5" borderId="49" xfId="0" applyNumberFormat="1" applyFill="1" applyBorder="1" applyAlignment="1" applyProtection="1">
      <alignment horizontal="right" vertical="center"/>
      <protection/>
    </xf>
    <xf numFmtId="164" fontId="18" fillId="2" borderId="11" xfId="0" applyFont="1" applyFill="1" applyBorder="1" applyAlignment="1" applyProtection="1">
      <alignment horizontal="left" vertical="center"/>
      <protection/>
    </xf>
    <xf numFmtId="164" fontId="10" fillId="0" borderId="1" xfId="0" applyFont="1" applyFill="1" applyBorder="1" applyAlignment="1" applyProtection="1">
      <alignment horizontal="center" vertical="center"/>
      <protection/>
    </xf>
    <xf numFmtId="164" fontId="10" fillId="0" borderId="2" xfId="0" applyFont="1" applyFill="1" applyBorder="1" applyAlignment="1" applyProtection="1">
      <alignment horizontal="center" vertical="center" wrapText="1"/>
      <protection/>
    </xf>
    <xf numFmtId="164" fontId="0" fillId="6" borderId="56" xfId="0" applyFill="1" applyBorder="1" applyAlignment="1" applyProtection="1">
      <alignment horizontal="left" vertical="center"/>
      <protection locked="0"/>
    </xf>
    <xf numFmtId="164" fontId="0" fillId="5" borderId="48" xfId="0" applyFill="1" applyBorder="1" applyAlignment="1" applyProtection="1">
      <alignment horizontal="center" vertical="center"/>
      <protection/>
    </xf>
    <xf numFmtId="167" fontId="0" fillId="5" borderId="55" xfId="0" applyNumberFormat="1" applyFill="1" applyBorder="1" applyAlignment="1" applyProtection="1">
      <alignment horizontal="right" vertical="center"/>
      <protection/>
    </xf>
    <xf numFmtId="164" fontId="0" fillId="5" borderId="49" xfId="0" applyFill="1" applyBorder="1" applyAlignment="1" applyProtection="1">
      <alignment horizontal="center" vertical="center"/>
      <protection/>
    </xf>
    <xf numFmtId="167" fontId="0" fillId="5" borderId="57" xfId="0" applyNumberFormat="1" applyFill="1" applyBorder="1" applyAlignment="1" applyProtection="1">
      <alignment horizontal="right" vertical="center"/>
      <protection/>
    </xf>
    <xf numFmtId="164" fontId="18" fillId="2" borderId="11" xfId="0" applyFont="1" applyFill="1" applyBorder="1" applyAlignment="1" applyProtection="1">
      <alignment horizontal="left" vertical="center" wrapText="1"/>
      <protection/>
    </xf>
    <xf numFmtId="164" fontId="10" fillId="0" borderId="24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 vertical="center"/>
      <protection/>
    </xf>
    <xf numFmtId="164" fontId="10" fillId="0" borderId="2" xfId="0" applyFont="1" applyBorder="1" applyAlignment="1" applyProtection="1">
      <alignment horizontal="center" vertical="center" wrapText="1"/>
      <protection/>
    </xf>
    <xf numFmtId="164" fontId="10" fillId="0" borderId="3" xfId="0" applyFont="1" applyBorder="1" applyAlignment="1" applyProtection="1">
      <alignment horizontal="center" vertical="center" wrapText="1"/>
      <protection/>
    </xf>
    <xf numFmtId="164" fontId="0" fillId="6" borderId="53" xfId="0" applyFill="1" applyBorder="1" applyAlignment="1" applyProtection="1">
      <alignment/>
      <protection locked="0"/>
    </xf>
    <xf numFmtId="167" fontId="0" fillId="5" borderId="53" xfId="17" applyNumberFormat="1" applyFont="1" applyFill="1" applyBorder="1" applyAlignment="1" applyProtection="1">
      <alignment/>
      <protection/>
    </xf>
    <xf numFmtId="167" fontId="0" fillId="6" borderId="55" xfId="0" applyNumberFormat="1" applyFill="1" applyBorder="1" applyAlignment="1" applyProtection="1">
      <alignment/>
      <protection locked="0"/>
    </xf>
    <xf numFmtId="164" fontId="0" fillId="6" borderId="48" xfId="0" applyFill="1" applyBorder="1" applyAlignment="1" applyProtection="1">
      <alignment/>
      <protection locked="0"/>
    </xf>
    <xf numFmtId="164" fontId="0" fillId="5" borderId="48" xfId="0" applyFill="1" applyBorder="1" applyAlignment="1" applyProtection="1">
      <alignment/>
      <protection/>
    </xf>
    <xf numFmtId="164" fontId="0" fillId="5" borderId="48" xfId="0" applyFont="1" applyFill="1" applyBorder="1" applyAlignment="1" applyProtection="1">
      <alignment/>
      <protection/>
    </xf>
    <xf numFmtId="168" fontId="0" fillId="5" borderId="48" xfId="0" applyNumberFormat="1" applyFill="1" applyBorder="1" applyAlignment="1" applyProtection="1">
      <alignment/>
      <protection/>
    </xf>
    <xf numFmtId="167" fontId="0" fillId="5" borderId="55" xfId="0" applyNumberFormat="1" applyFill="1" applyBorder="1" applyAlignment="1" applyProtection="1">
      <alignment/>
      <protection/>
    </xf>
    <xf numFmtId="164" fontId="0" fillId="5" borderId="49" xfId="0" applyFill="1" applyBorder="1" applyAlignment="1" applyProtection="1">
      <alignment/>
      <protection/>
    </xf>
    <xf numFmtId="164" fontId="0" fillId="5" borderId="49" xfId="0" applyFont="1" applyFill="1" applyBorder="1" applyAlignment="1" applyProtection="1">
      <alignment/>
      <protection/>
    </xf>
    <xf numFmtId="168" fontId="0" fillId="5" borderId="49" xfId="0" applyNumberFormat="1" applyFill="1" applyBorder="1" applyAlignment="1" applyProtection="1">
      <alignment/>
      <protection/>
    </xf>
    <xf numFmtId="164" fontId="0" fillId="5" borderId="58" xfId="0" applyFill="1" applyBorder="1" applyAlignment="1" applyProtection="1">
      <alignment horizontal="left" vertical="center"/>
      <protection/>
    </xf>
    <xf numFmtId="164" fontId="0" fillId="5" borderId="59" xfId="0" applyFill="1" applyBorder="1" applyAlignment="1" applyProtection="1">
      <alignment/>
      <protection/>
    </xf>
    <xf numFmtId="164" fontId="0" fillId="5" borderId="59" xfId="0" applyFont="1" applyFill="1" applyBorder="1" applyAlignment="1" applyProtection="1">
      <alignment/>
      <protection/>
    </xf>
    <xf numFmtId="168" fontId="0" fillId="5" borderId="59" xfId="0" applyNumberFormat="1" applyFill="1" applyBorder="1" applyAlignment="1" applyProtection="1">
      <alignment/>
      <protection/>
    </xf>
    <xf numFmtId="164" fontId="18" fillId="2" borderId="24" xfId="0" applyFont="1" applyFill="1" applyBorder="1" applyAlignment="1" applyProtection="1">
      <alignment horizontal="left" vertical="center" wrapText="1"/>
      <protection/>
    </xf>
    <xf numFmtId="164" fontId="10" fillId="2" borderId="45" xfId="0" applyFont="1" applyFill="1" applyBorder="1" applyAlignment="1" applyProtection="1">
      <alignment horizontal="center" vertical="center"/>
      <protection/>
    </xf>
    <xf numFmtId="164" fontId="10" fillId="0" borderId="24" xfId="0" applyFont="1" applyFill="1" applyBorder="1" applyAlignment="1" applyProtection="1">
      <alignment horizontal="center" vertical="center"/>
      <protection/>
    </xf>
    <xf numFmtId="167" fontId="0" fillId="5" borderId="53" xfId="0" applyNumberFormat="1" applyFill="1" applyBorder="1" applyAlignment="1" applyProtection="1">
      <alignment/>
      <protection/>
    </xf>
    <xf numFmtId="167" fontId="0" fillId="6" borderId="54" xfId="0" applyNumberFormat="1" applyFill="1" applyBorder="1" applyAlignment="1" applyProtection="1">
      <alignment/>
      <protection locked="0"/>
    </xf>
    <xf numFmtId="167" fontId="0" fillId="5" borderId="48" xfId="0" applyNumberFormat="1" applyFill="1" applyBorder="1" applyAlignment="1" applyProtection="1">
      <alignment/>
      <protection/>
    </xf>
    <xf numFmtId="169" fontId="0" fillId="5" borderId="48" xfId="0" applyNumberFormat="1" applyFill="1" applyBorder="1" applyAlignment="1" applyProtection="1">
      <alignment/>
      <protection/>
    </xf>
    <xf numFmtId="169" fontId="0" fillId="5" borderId="49" xfId="0" applyNumberFormat="1" applyFill="1" applyBorder="1" applyAlignment="1" applyProtection="1">
      <alignment/>
      <protection/>
    </xf>
    <xf numFmtId="164" fontId="10" fillId="0" borderId="44" xfId="0" applyFont="1" applyBorder="1" applyAlignment="1" applyProtection="1">
      <alignment horizontal="center" vertical="center"/>
      <protection/>
    </xf>
    <xf numFmtId="164" fontId="10" fillId="0" borderId="45" xfId="0" applyFont="1" applyBorder="1" applyAlignment="1" applyProtection="1">
      <alignment horizontal="center" vertical="center" wrapText="1"/>
      <protection/>
    </xf>
    <xf numFmtId="164" fontId="0" fillId="4" borderId="56" xfId="0" applyFill="1" applyBorder="1" applyAlignment="1" applyProtection="1">
      <alignment horizontal="center" vertical="center"/>
      <protection locked="0"/>
    </xf>
    <xf numFmtId="164" fontId="0" fillId="4" borderId="53" xfId="0" applyFill="1" applyBorder="1" applyAlignment="1" applyProtection="1">
      <alignment/>
      <protection locked="0"/>
    </xf>
    <xf numFmtId="164" fontId="0" fillId="4" borderId="53" xfId="0" applyFill="1" applyBorder="1" applyAlignment="1" applyProtection="1">
      <alignment wrapText="1"/>
      <protection locked="0"/>
    </xf>
    <xf numFmtId="167" fontId="0" fillId="4" borderId="53" xfId="0" applyNumberFormat="1" applyFill="1" applyBorder="1" applyAlignment="1" applyProtection="1">
      <alignment/>
      <protection locked="0"/>
    </xf>
    <xf numFmtId="164" fontId="0" fillId="4" borderId="53" xfId="0" applyFill="1" applyBorder="1" applyAlignment="1" applyProtection="1">
      <alignment horizontal="center"/>
      <protection locked="0"/>
    </xf>
    <xf numFmtId="167" fontId="0" fillId="4" borderId="54" xfId="17" applyNumberFormat="1" applyFont="1" applyFill="1" applyBorder="1" applyAlignment="1" applyProtection="1">
      <alignment/>
      <protection locked="0"/>
    </xf>
    <xf numFmtId="164" fontId="0" fillId="4" borderId="50" xfId="0" applyFill="1" applyBorder="1" applyAlignment="1" applyProtection="1">
      <alignment horizontal="center" vertical="center"/>
      <protection locked="0"/>
    </xf>
    <xf numFmtId="164" fontId="0" fillId="4" borderId="48" xfId="0" applyFill="1" applyBorder="1" applyAlignment="1" applyProtection="1">
      <alignment/>
      <protection locked="0"/>
    </xf>
    <xf numFmtId="164" fontId="0" fillId="4" borderId="48" xfId="0" applyFill="1" applyBorder="1" applyAlignment="1" applyProtection="1">
      <alignment wrapText="1"/>
      <protection locked="0"/>
    </xf>
    <xf numFmtId="167" fontId="0" fillId="4" borderId="48" xfId="0" applyNumberFormat="1" applyFill="1" applyBorder="1" applyAlignment="1" applyProtection="1">
      <alignment/>
      <protection locked="0"/>
    </xf>
    <xf numFmtId="164" fontId="0" fillId="4" borderId="48" xfId="0" applyFill="1" applyBorder="1" applyAlignment="1" applyProtection="1">
      <alignment horizontal="center"/>
      <protection locked="0"/>
    </xf>
    <xf numFmtId="167" fontId="0" fillId="4" borderId="55" xfId="17" applyNumberFormat="1" applyFont="1" applyFill="1" applyBorder="1" applyAlignment="1" applyProtection="1">
      <alignment/>
      <protection locked="0"/>
    </xf>
    <xf numFmtId="164" fontId="0" fillId="4" borderId="58" xfId="0" applyFill="1" applyBorder="1" applyAlignment="1" applyProtection="1">
      <alignment horizontal="center" vertical="center"/>
      <protection locked="0"/>
    </xf>
    <xf numFmtId="164" fontId="0" fillId="4" borderId="59" xfId="0" applyFill="1" applyBorder="1" applyAlignment="1" applyProtection="1">
      <alignment/>
      <protection locked="0"/>
    </xf>
    <xf numFmtId="164" fontId="0" fillId="4" borderId="59" xfId="0" applyFill="1" applyBorder="1" applyAlignment="1" applyProtection="1">
      <alignment wrapText="1"/>
      <protection locked="0"/>
    </xf>
    <xf numFmtId="167" fontId="0" fillId="4" borderId="59" xfId="0" applyNumberFormat="1" applyFill="1" applyBorder="1" applyAlignment="1" applyProtection="1">
      <alignment/>
      <protection locked="0"/>
    </xf>
    <xf numFmtId="164" fontId="0" fillId="4" borderId="59" xfId="0" applyFill="1" applyBorder="1" applyAlignment="1" applyProtection="1">
      <alignment horizontal="center"/>
      <protection locked="0"/>
    </xf>
    <xf numFmtId="167" fontId="0" fillId="5" borderId="59" xfId="0" applyNumberFormat="1" applyFill="1" applyBorder="1" applyAlignment="1" applyProtection="1">
      <alignment/>
      <protection/>
    </xf>
    <xf numFmtId="167" fontId="0" fillId="4" borderId="60" xfId="17" applyNumberFormat="1" applyFont="1" applyFill="1" applyBorder="1" applyAlignment="1" applyProtection="1">
      <alignment/>
      <protection locked="0"/>
    </xf>
    <xf numFmtId="164" fontId="0" fillId="5" borderId="52" xfId="0" applyFill="1" applyBorder="1" applyAlignment="1" applyProtection="1">
      <alignment horizontal="center" vertical="center"/>
      <protection/>
    </xf>
    <xf numFmtId="164" fontId="0" fillId="5" borderId="46" xfId="0" applyFill="1" applyBorder="1" applyAlignment="1" applyProtection="1">
      <alignment/>
      <protection/>
    </xf>
    <xf numFmtId="164" fontId="0" fillId="5" borderId="46" xfId="0" applyFont="1" applyFill="1" applyBorder="1" applyAlignment="1" applyProtection="1">
      <alignment/>
      <protection/>
    </xf>
    <xf numFmtId="164" fontId="0" fillId="5" borderId="46" xfId="0" applyFont="1" applyFill="1" applyBorder="1" applyAlignment="1" applyProtection="1">
      <alignment wrapText="1"/>
      <protection/>
    </xf>
    <xf numFmtId="167" fontId="0" fillId="5" borderId="61" xfId="17" applyNumberFormat="1" applyFont="1" applyFill="1" applyBorder="1" applyAlignment="1" applyProtection="1">
      <alignment/>
      <protection/>
    </xf>
    <xf numFmtId="164" fontId="0" fillId="5" borderId="50" xfId="0" applyFill="1" applyBorder="1" applyAlignment="1" applyProtection="1">
      <alignment horizontal="center" vertical="center"/>
      <protection/>
    </xf>
    <xf numFmtId="164" fontId="0" fillId="5" borderId="48" xfId="0" applyFont="1" applyFill="1" applyBorder="1" applyAlignment="1" applyProtection="1">
      <alignment wrapText="1"/>
      <protection/>
    </xf>
    <xf numFmtId="167" fontId="0" fillId="5" borderId="62" xfId="17" applyNumberFormat="1" applyFont="1" applyFill="1" applyBorder="1" applyAlignment="1" applyProtection="1">
      <alignment/>
      <protection/>
    </xf>
    <xf numFmtId="164" fontId="0" fillId="5" borderId="51" xfId="0" applyFill="1" applyBorder="1" applyAlignment="1" applyProtection="1">
      <alignment horizontal="center" vertical="center"/>
      <protection/>
    </xf>
    <xf numFmtId="164" fontId="0" fillId="5" borderId="49" xfId="0" applyFont="1" applyFill="1" applyBorder="1" applyAlignment="1" applyProtection="1">
      <alignment wrapText="1"/>
      <protection/>
    </xf>
    <xf numFmtId="167" fontId="0" fillId="5" borderId="63" xfId="17" applyNumberFormat="1" applyFont="1" applyFill="1" applyBorder="1" applyAlignment="1" applyProtection="1">
      <alignment/>
      <protection/>
    </xf>
    <xf numFmtId="164" fontId="10" fillId="2" borderId="11" xfId="0" applyFont="1" applyFill="1" applyBorder="1" applyAlignment="1" applyProtection="1">
      <alignment horizontal="left" vertical="center" wrapText="1"/>
      <protection/>
    </xf>
    <xf numFmtId="167" fontId="10" fillId="5" borderId="11" xfId="0" applyNumberFormat="1" applyFont="1" applyFill="1" applyBorder="1" applyAlignment="1" applyProtection="1">
      <alignment horizontal="center" vertical="center"/>
      <protection/>
    </xf>
    <xf numFmtId="164" fontId="10" fillId="7" borderId="44" xfId="0" applyFont="1" applyFill="1" applyBorder="1" applyAlignment="1" applyProtection="1">
      <alignment horizontal="center" vertical="center" wrapText="1"/>
      <protection/>
    </xf>
    <xf numFmtId="164" fontId="0" fillId="6" borderId="46" xfId="0" applyFill="1" applyBorder="1" applyAlignment="1" applyProtection="1">
      <alignment/>
      <protection locked="0"/>
    </xf>
    <xf numFmtId="164" fontId="0" fillId="8" borderId="46" xfId="0" applyFill="1" applyBorder="1" applyAlignment="1" applyProtection="1">
      <alignment/>
      <protection/>
    </xf>
    <xf numFmtId="164" fontId="0" fillId="8" borderId="48" xfId="0" applyFill="1" applyBorder="1" applyAlignment="1" applyProtection="1">
      <alignment/>
      <protection/>
    </xf>
    <xf numFmtId="164" fontId="0" fillId="5" borderId="64" xfId="0" applyFill="1" applyBorder="1" applyAlignment="1" applyProtection="1">
      <alignment horizontal="left" vertical="center"/>
      <protection/>
    </xf>
    <xf numFmtId="164" fontId="0" fillId="5" borderId="4" xfId="0" applyFill="1" applyBorder="1" applyAlignment="1" applyProtection="1">
      <alignment horizontal="left" vertical="center"/>
      <protection/>
    </xf>
    <xf numFmtId="164" fontId="0" fillId="5" borderId="0" xfId="0" applyFill="1" applyBorder="1" applyAlignment="1" applyProtection="1">
      <alignment/>
      <protection/>
    </xf>
    <xf numFmtId="164" fontId="0" fillId="5" borderId="0" xfId="0" applyFont="1" applyFill="1" applyBorder="1" applyAlignment="1" applyProtection="1">
      <alignment/>
      <protection/>
    </xf>
    <xf numFmtId="164" fontId="10" fillId="2" borderId="11" xfId="0" applyFont="1" applyFill="1" applyBorder="1" applyAlignment="1" applyProtection="1">
      <alignment vertical="center"/>
      <protection/>
    </xf>
    <xf numFmtId="167" fontId="14" fillId="5" borderId="45" xfId="23" applyNumberFormat="1" applyFont="1" applyFill="1" applyBorder="1" applyAlignment="1" applyProtection="1">
      <alignment horizontal="center" vertical="center"/>
      <protection/>
    </xf>
    <xf numFmtId="164" fontId="18" fillId="2" borderId="32" xfId="0" applyFont="1" applyFill="1" applyBorder="1" applyAlignment="1" applyProtection="1">
      <alignment vertical="center" wrapText="1"/>
      <protection/>
    </xf>
    <xf numFmtId="164" fontId="18" fillId="2" borderId="33" xfId="0" applyFont="1" applyFill="1" applyBorder="1" applyAlignment="1" applyProtection="1">
      <alignment vertical="center" wrapText="1"/>
      <protection/>
    </xf>
    <xf numFmtId="164" fontId="10" fillId="2" borderId="33" xfId="0" applyFont="1" applyFill="1" applyBorder="1" applyAlignment="1" applyProtection="1">
      <alignment horizontal="center" vertical="center"/>
      <protection/>
    </xf>
    <xf numFmtId="167" fontId="14" fillId="2" borderId="44" xfId="23" applyNumberFormat="1" applyFont="1" applyFill="1" applyBorder="1" applyAlignment="1" applyProtection="1">
      <alignment vertical="center"/>
      <protection/>
    </xf>
    <xf numFmtId="164" fontId="18" fillId="0" borderId="4" xfId="0" applyFont="1" applyFill="1" applyBorder="1" applyAlignment="1" applyProtection="1">
      <alignment vertical="center" wrapText="1"/>
      <protection/>
    </xf>
    <xf numFmtId="164" fontId="18" fillId="0" borderId="0" xfId="0" applyFont="1" applyFill="1" applyBorder="1" applyAlignment="1" applyProtection="1">
      <alignment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7" fontId="14" fillId="0" borderId="0" xfId="23" applyNumberFormat="1" applyFont="1" applyFill="1" applyBorder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Fill="1" applyBorder="1" applyAlignment="1">
      <alignment/>
    </xf>
    <xf numFmtId="164" fontId="10" fillId="9" borderId="11" xfId="0" applyFont="1" applyFill="1" applyBorder="1" applyAlignment="1">
      <alignment/>
    </xf>
    <xf numFmtId="164" fontId="10" fillId="9" borderId="12" xfId="0" applyFont="1" applyFill="1" applyBorder="1" applyAlignment="1">
      <alignment/>
    </xf>
    <xf numFmtId="164" fontId="10" fillId="10" borderId="12" xfId="0" applyFont="1" applyFill="1" applyBorder="1" applyAlignment="1">
      <alignment/>
    </xf>
    <xf numFmtId="164" fontId="0" fillId="0" borderId="52" xfId="0" applyFont="1" applyBorder="1" applyAlignment="1">
      <alignment horizontal="left"/>
    </xf>
    <xf numFmtId="164" fontId="0" fillId="0" borderId="65" xfId="0" applyFont="1" applyBorder="1" applyAlignment="1">
      <alignment horizontal="left"/>
    </xf>
    <xf numFmtId="164" fontId="19" fillId="0" borderId="66" xfId="0" applyFont="1" applyBorder="1" applyAlignment="1">
      <alignment horizontal="left" vertical="center"/>
    </xf>
    <xf numFmtId="164" fontId="19" fillId="0" borderId="67" xfId="0" applyFont="1" applyBorder="1" applyAlignment="1">
      <alignment vertical="center"/>
    </xf>
    <xf numFmtId="164" fontId="19" fillId="0" borderId="67" xfId="0" applyFont="1" applyBorder="1" applyAlignment="1">
      <alignment/>
    </xf>
    <xf numFmtId="164" fontId="19" fillId="0" borderId="67" xfId="0" applyFont="1" applyBorder="1" applyAlignment="1">
      <alignment horizontal="left" vertical="center"/>
    </xf>
    <xf numFmtId="164" fontId="19" fillId="0" borderId="67" xfId="0" applyFont="1" applyBorder="1" applyAlignment="1">
      <alignment horizontal="left" vertical="center" wrapText="1"/>
    </xf>
    <xf numFmtId="164" fontId="19" fillId="0" borderId="68" xfId="0" applyFont="1" applyBorder="1" applyAlignment="1">
      <alignment horizontal="left" vertical="center" wrapText="1"/>
    </xf>
    <xf numFmtId="164" fontId="0" fillId="0" borderId="50" xfId="0" applyFont="1" applyBorder="1" applyAlignment="1">
      <alignment/>
    </xf>
    <xf numFmtId="164" fontId="0" fillId="0" borderId="31" xfId="0" applyFont="1" applyBorder="1" applyAlignment="1">
      <alignment/>
    </xf>
    <xf numFmtId="164" fontId="19" fillId="2" borderId="8" xfId="0" applyFont="1" applyFill="1" applyBorder="1" applyAlignment="1">
      <alignment horizontal="left" vertical="center" wrapText="1"/>
    </xf>
    <xf numFmtId="164" fontId="19" fillId="0" borderId="7" xfId="0" applyFont="1" applyBorder="1" applyAlignment="1">
      <alignment vertical="center"/>
    </xf>
    <xf numFmtId="164" fontId="19" fillId="0" borderId="64" xfId="0" applyFont="1" applyBorder="1" applyAlignment="1">
      <alignment/>
    </xf>
    <xf numFmtId="164" fontId="0" fillId="2" borderId="69" xfId="0" applyFill="1" applyBorder="1" applyAlignment="1">
      <alignment/>
    </xf>
    <xf numFmtId="164" fontId="19" fillId="0" borderId="62" xfId="0" applyFont="1" applyBorder="1" applyAlignment="1">
      <alignment vertical="center" wrapText="1"/>
    </xf>
    <xf numFmtId="164" fontId="0" fillId="2" borderId="70" xfId="0" applyFill="1" applyBorder="1" applyAlignment="1">
      <alignment/>
    </xf>
    <xf numFmtId="164" fontId="0" fillId="2" borderId="57" xfId="0" applyFill="1" applyBorder="1" applyAlignment="1">
      <alignment/>
    </xf>
    <xf numFmtId="164" fontId="0" fillId="2" borderId="51" xfId="0" applyFill="1" applyBorder="1" applyAlignment="1">
      <alignment/>
    </xf>
    <xf numFmtId="164" fontId="20" fillId="0" borderId="7" xfId="0" applyFont="1" applyBorder="1" applyAlignment="1">
      <alignment vertical="center"/>
    </xf>
    <xf numFmtId="164" fontId="0" fillId="2" borderId="0" xfId="0" applyFill="1" applyBorder="1" applyAlignment="1">
      <alignment/>
    </xf>
    <xf numFmtId="164" fontId="0" fillId="2" borderId="49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32" xfId="0" applyFill="1" applyBorder="1" applyAlignment="1">
      <alignment/>
    </xf>
    <xf numFmtId="164" fontId="20" fillId="0" borderId="71" xfId="0" applyFont="1" applyBorder="1" applyAlignment="1">
      <alignment vertical="center"/>
    </xf>
    <xf numFmtId="164" fontId="0" fillId="2" borderId="72" xfId="0" applyFill="1" applyBorder="1" applyAlignment="1">
      <alignment/>
    </xf>
    <xf numFmtId="164" fontId="0" fillId="2" borderId="33" xfId="0" applyFill="1" applyBorder="1" applyAlignment="1">
      <alignment/>
    </xf>
    <xf numFmtId="164" fontId="0" fillId="2" borderId="34" xfId="0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31" xfId="0" applyFont="1" applyFill="1" applyBorder="1" applyAlignment="1">
      <alignment/>
    </xf>
    <xf numFmtId="164" fontId="0" fillId="0" borderId="58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 vertical="center" wrapText="1"/>
    </xf>
    <xf numFmtId="164" fontId="0" fillId="0" borderId="31" xfId="0" applyFont="1" applyBorder="1" applyAlignment="1">
      <alignment horizontal="left"/>
    </xf>
    <xf numFmtId="164" fontId="0" fillId="3" borderId="73" xfId="0" applyFont="1" applyFill="1" applyBorder="1" applyAlignment="1">
      <alignment horizontal="left" vertical="center" wrapText="1"/>
    </xf>
    <xf numFmtId="164" fontId="0" fillId="3" borderId="74" xfId="0" applyFont="1" applyFill="1" applyBorder="1" applyAlignment="1">
      <alignment horizontal="left" vertical="center" wrapText="1"/>
    </xf>
    <xf numFmtId="164" fontId="0" fillId="3" borderId="30" xfId="0" applyFont="1" applyFill="1" applyBorder="1" applyAlignment="1">
      <alignment horizontal="left" vertical="center" wrapText="1"/>
    </xf>
    <xf numFmtId="164" fontId="0" fillId="0" borderId="66" xfId="0" applyFont="1" applyBorder="1" applyAlignment="1">
      <alignment horizontal="left"/>
    </xf>
    <xf numFmtId="164" fontId="0" fillId="0" borderId="75" xfId="0" applyFont="1" applyBorder="1" applyAlignment="1">
      <alignment horizontal="left"/>
    </xf>
    <xf numFmtId="164" fontId="0" fillId="0" borderId="67" xfId="0" applyFont="1" applyBorder="1" applyAlignment="1">
      <alignment horizontal="left"/>
    </xf>
    <xf numFmtId="164" fontId="0" fillId="0" borderId="68" xfId="0" applyFont="1" applyBorder="1" applyAlignment="1">
      <alignment horizontal="left" vertical="center" wrapText="1"/>
    </xf>
    <xf numFmtId="164" fontId="0" fillId="0" borderId="8" xfId="0" applyFont="1" applyBorder="1" applyAlignment="1">
      <alignment/>
    </xf>
    <xf numFmtId="164" fontId="0" fillId="0" borderId="64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left" vertical="center" wrapText="1"/>
    </xf>
    <xf numFmtId="164" fontId="0" fillId="0" borderId="9" xfId="0" applyFont="1" applyBorder="1" applyAlignment="1">
      <alignment horizontal="left"/>
    </xf>
    <xf numFmtId="164" fontId="0" fillId="0" borderId="9" xfId="0" applyFont="1" applyBorder="1" applyAlignment="1">
      <alignment horizontal="left" vertical="center" wrapText="1"/>
    </xf>
    <xf numFmtId="164" fontId="0" fillId="0" borderId="76" xfId="0" applyFont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77" xfId="0" applyFont="1" applyBorder="1" applyAlignment="1">
      <alignment/>
    </xf>
    <xf numFmtId="164" fontId="0" fillId="2" borderId="33" xfId="0" applyFill="1" applyBorder="1" applyAlignment="1">
      <alignment horizontal="left" vertical="center" wrapText="1"/>
    </xf>
    <xf numFmtId="164" fontId="0" fillId="0" borderId="78" xfId="0" applyFont="1" applyBorder="1" applyAlignment="1">
      <alignment horizontal="left" vertical="center"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 horizontal="left" vertical="center" wrapText="1"/>
    </xf>
    <xf numFmtId="164" fontId="10" fillId="11" borderId="24" xfId="0" applyFont="1" applyFill="1" applyBorder="1" applyAlignment="1">
      <alignment/>
    </xf>
    <xf numFmtId="164" fontId="10" fillId="11" borderId="11" xfId="0" applyFont="1" applyFill="1" applyBorder="1" applyAlignment="1">
      <alignment/>
    </xf>
    <xf numFmtId="164" fontId="10" fillId="11" borderId="65" xfId="0" applyFont="1" applyFill="1" applyBorder="1" applyAlignment="1">
      <alignment horizontal="left" vertical="top"/>
    </xf>
    <xf numFmtId="164" fontId="0" fillId="0" borderId="56" xfId="0" applyFont="1" applyFill="1" applyBorder="1" applyAlignment="1">
      <alignment horizontal="left" vertical="center" wrapText="1"/>
    </xf>
    <xf numFmtId="164" fontId="0" fillId="0" borderId="65" xfId="0" applyFont="1" applyFill="1" applyBorder="1" applyAlignment="1">
      <alignment horizontal="left" vertical="center" wrapText="1"/>
    </xf>
    <xf numFmtId="164" fontId="0" fillId="0" borderId="65" xfId="0" applyFont="1" applyFill="1" applyBorder="1" applyAlignment="1">
      <alignment vertical="center" wrapText="1"/>
    </xf>
    <xf numFmtId="164" fontId="0" fillId="0" borderId="65" xfId="0" applyFont="1" applyFill="1" applyBorder="1" applyAlignment="1">
      <alignment/>
    </xf>
    <xf numFmtId="164" fontId="0" fillId="0" borderId="31" xfId="0" applyBorder="1" applyAlignment="1">
      <alignment horizontal="left" vertical="top"/>
    </xf>
    <xf numFmtId="164" fontId="0" fillId="0" borderId="50" xfId="0" applyFont="1" applyFill="1" applyBorder="1" applyAlignment="1">
      <alignment horizontal="left" vertical="center" wrapText="1"/>
    </xf>
    <xf numFmtId="164" fontId="0" fillId="0" borderId="31" xfId="0" applyFont="1" applyFill="1" applyBorder="1" applyAlignment="1">
      <alignment horizontal="left" vertical="center" wrapText="1"/>
    </xf>
    <xf numFmtId="164" fontId="0" fillId="0" borderId="76" xfId="0" applyFont="1" applyFill="1" applyBorder="1" applyAlignment="1">
      <alignment vertical="center" wrapText="1"/>
    </xf>
    <xf numFmtId="164" fontId="10" fillId="11" borderId="45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53" xfId="0" applyFont="1" applyFill="1" applyBorder="1" applyAlignment="1">
      <alignment vertical="center" wrapText="1"/>
    </xf>
    <xf numFmtId="164" fontId="0" fillId="0" borderId="31" xfId="0" applyFill="1" applyBorder="1" applyAlignment="1">
      <alignment horizontal="left" vertical="top"/>
    </xf>
    <xf numFmtId="164" fontId="0" fillId="0" borderId="48" xfId="0" applyFont="1" applyFill="1" applyBorder="1" applyAlignment="1">
      <alignment vertical="center" wrapText="1"/>
    </xf>
    <xf numFmtId="164" fontId="0" fillId="0" borderId="31" xfId="0" applyFill="1" applyBorder="1" applyAlignment="1">
      <alignment horizontal="left" vertical="top" wrapText="1"/>
    </xf>
    <xf numFmtId="164" fontId="0" fillId="2" borderId="4" xfId="0" applyFill="1" applyBorder="1" applyAlignment="1">
      <alignment horizontal="left" vertical="center" wrapText="1"/>
    </xf>
    <xf numFmtId="164" fontId="0" fillId="0" borderId="46" xfId="0" applyFont="1" applyFill="1" applyBorder="1" applyAlignment="1">
      <alignment vertical="center" wrapText="1"/>
    </xf>
    <xf numFmtId="164" fontId="0" fillId="0" borderId="31" xfId="0" applyFont="1" applyFill="1" applyBorder="1" applyAlignment="1">
      <alignment vertical="center" wrapText="1"/>
    </xf>
    <xf numFmtId="164" fontId="0" fillId="0" borderId="79" xfId="0" applyFont="1" applyFill="1" applyBorder="1" applyAlignment="1">
      <alignment vertical="center" wrapText="1"/>
    </xf>
    <xf numFmtId="164" fontId="0" fillId="0" borderId="47" xfId="0" applyFont="1" applyFill="1" applyBorder="1" applyAlignment="1">
      <alignment vertical="center" wrapText="1"/>
    </xf>
    <xf numFmtId="164" fontId="0" fillId="0" borderId="60" xfId="0" applyFont="1" applyFill="1" applyBorder="1" applyAlignment="1">
      <alignment horizontal="left" vertical="center" wrapText="1"/>
    </xf>
    <xf numFmtId="164" fontId="0" fillId="0" borderId="76" xfId="0" applyFill="1" applyBorder="1" applyAlignment="1">
      <alignment horizontal="left" vertical="top"/>
    </xf>
    <xf numFmtId="164" fontId="0" fillId="2" borderId="5" xfId="0" applyFont="1" applyFill="1" applyBorder="1" applyAlignment="1">
      <alignment vertical="center" wrapText="1"/>
    </xf>
    <xf numFmtId="164" fontId="0" fillId="2" borderId="32" xfId="0" applyFill="1" applyBorder="1" applyAlignment="1">
      <alignment horizontal="left" vertical="center" wrapText="1"/>
    </xf>
    <xf numFmtId="164" fontId="0" fillId="0" borderId="76" xfId="0" applyFont="1" applyFill="1" applyBorder="1" applyAlignment="1">
      <alignment horizontal="left" vertical="center" wrapText="1"/>
    </xf>
    <xf numFmtId="164" fontId="0" fillId="2" borderId="34" xfId="0" applyFont="1" applyFill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 vertical="center"/>
    </xf>
    <xf numFmtId="164" fontId="0" fillId="0" borderId="0" xfId="0" applyBorder="1" applyAlignment="1">
      <alignment horizontal="left" vertical="center" wrapText="1"/>
    </xf>
    <xf numFmtId="164" fontId="0" fillId="0" borderId="0" xfId="0" applyBorder="1" applyAlignment="1">
      <alignment horizontal="left" vertical="center"/>
    </xf>
    <xf numFmtId="164" fontId="0" fillId="0" borderId="0" xfId="0" applyFill="1" applyBorder="1" applyAlignment="1">
      <alignment horizontal="left" vertical="center"/>
    </xf>
    <xf numFmtId="164" fontId="0" fillId="2" borderId="0" xfId="0" applyFill="1" applyBorder="1" applyAlignment="1">
      <alignment horizontal="left" vertical="center" wrapText="1"/>
    </xf>
    <xf numFmtId="164" fontId="0" fillId="0" borderId="0" xfId="0" applyBorder="1" applyAlignment="1">
      <alignment vertical="center"/>
    </xf>
    <xf numFmtId="164" fontId="10" fillId="0" borderId="7" xfId="0" applyFont="1" applyBorder="1" applyAlignment="1">
      <alignment horizontal="center"/>
    </xf>
    <xf numFmtId="164" fontId="19" fillId="0" borderId="7" xfId="0" applyFont="1" applyBorder="1" applyAlignment="1">
      <alignment horizontal="left" vertical="center" wrapText="1"/>
    </xf>
    <xf numFmtId="164" fontId="19" fillId="0" borderId="7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20" fillId="0" borderId="7" xfId="0" applyFont="1" applyBorder="1" applyAlignment="1">
      <alignment/>
    </xf>
    <xf numFmtId="164" fontId="10" fillId="12" borderId="11" xfId="0" applyFont="1" applyFill="1" applyBorder="1" applyAlignment="1">
      <alignment/>
    </xf>
    <xf numFmtId="164" fontId="0" fillId="0" borderId="76" xfId="0" applyFont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nétaire 2" xfId="20"/>
    <cellStyle name="Monétaire 2 2" xfId="21"/>
    <cellStyle name="Monétaire 2 3" xfId="22"/>
    <cellStyle name="Monétaire 3" xfId="23"/>
    <cellStyle name="Monétaire 3 2" xfId="24"/>
    <cellStyle name="Monétaire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4BCACA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5.xml" /><Relationship Id="rId16" Type="http://schemas.openxmlformats.org/officeDocument/2006/relationships/pivotCacheDefinition" Target="pivotCache/pivotCacheDefinition7.xml" /><Relationship Id="rId17" Type="http://schemas.openxmlformats.org/officeDocument/2006/relationships/pivotCacheDefinition" Target="pivotCache/pivotCacheDefinition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152400</xdr:rowOff>
    </xdr:from>
    <xdr:to>
      <xdr:col>0</xdr:col>
      <xdr:colOff>1457325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11620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1504950</xdr:colOff>
      <xdr:row>0</xdr:row>
      <xdr:rowOff>85725</xdr:rowOff>
    </xdr:from>
    <xdr:to>
      <xdr:col>4</xdr:col>
      <xdr:colOff>552450</xdr:colOff>
      <xdr:row>6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85725"/>
          <a:ext cx="1066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1076325</xdr:colOff>
      <xdr:row>0</xdr:row>
      <xdr:rowOff>104775</xdr:rowOff>
    </xdr:from>
    <xdr:to>
      <xdr:col>10</xdr:col>
      <xdr:colOff>1095375</xdr:colOff>
      <xdr:row>5</xdr:row>
      <xdr:rowOff>190500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53900" y="104775"/>
          <a:ext cx="12001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proratisees" sheet="Proratisés"/>
  </cacheSource>
  <cacheFields count="6">
    <cacheField name="N?">
      <sharedItems containsString="0" containsBlank="1" containsMixedTypes="0" containsNumber="1" containsInteger="1" count="4">
        <n v="1"/>
        <n v="2"/>
        <n v="3"/>
        <m/>
      </sharedItems>
    </cacheField>
    <cacheField name="Libell? de la d?pense">
      <sharedItems containsString="0" containsBlank="1" count="1">
        <m/>
      </sharedItems>
    </cacheField>
    <cacheField name="Sous op?ration">
      <sharedItems containsBlank="1" containsMixedTypes="0" count="6">
        <m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2">
        <m/>
        <s v="Frais de structure"/>
      </sharedItems>
    </cacheField>
    <cacheField name="Montant calculé (€ HT)">
      <sharedItems containsString="0" containsBlank="1" containsMixedTypes="0" containsNumber="1" containsInteger="1" count="2">
        <n v="0"/>
        <m/>
      </sharedItems>
    </cacheField>
    <cacheField name="Montant demandé (€ HT)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1:J26" sheet="Charges d'amortissement"/>
  </cacheSource>
  <cacheFields count="8">
    <cacheField name="Sous op?ration">
      <sharedItems containsBlank="1" containsMixedTypes="0" count="6">
        <m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2">
        <m/>
        <s v="Contributions en nature"/>
      </sharedItems>
    </cacheField>
    <cacheField name="Montant de l'achat">
      <sharedItems containsString="0" containsBlank="1" count="1">
        <m/>
      </sharedItems>
    </cacheField>
    <cacheField name="Dur?e amortissement">
      <sharedItems containsString="0" containsBlank="1" count="1">
        <m/>
      </sharedItems>
    </cacheField>
    <cacheField name="Temps d'utilisation sur l'op?ration">
      <sharedItems containsString="0" containsBlank="1" count="1">
        <m/>
      </sharedItems>
    </cacheField>
    <cacheField name="Unit?">
      <sharedItems containsString="0" containsBlank="1" count="1">
        <m/>
      </sharedItems>
    </cacheField>
    <cacheField name="Montant calcul?">
      <sharedItems containsString="0" containsBlank="1" containsMixedTypes="0" containsNumber="1" containsInteger="1" count="2">
        <n v="0"/>
        <m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remunerationsurfraisreels" sheet="Rémunération sur frais réels"/>
  </cacheSource>
  <cacheFields count="10">
    <cacheField name="N?">
      <sharedItems containsString="0" containsBlank="1" containsMixedTypes="0" containsNumber="1" containsInteger="1" count="6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m/>
      </sharedItems>
    </cacheField>
    <cacheField name="Nom de l'intervenant">
      <sharedItems containsString="0" containsBlank="1" count="1">
        <m/>
      </sharedItems>
    </cacheField>
    <cacheField name="Sous op?ration">
      <sharedItems containsBlank="1" containsMixedTypes="0" count="6">
        <m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5">
        <m/>
        <s v="Salaire directeur"/>
        <s v="Salaire technicien"/>
        <s v="Salaire ingénieur"/>
        <s v="Salaire chercheur"/>
      </sharedItems>
    </cacheField>
    <cacheField name="Salaire brut charg? de la p?riode consid?r?e">
      <sharedItems containsString="0" containsBlank="1" count="1">
        <m/>
      </sharedItems>
    </cacheField>
    <cacheField name="Temps travaill? sur la p?riode consid?r?e">
      <sharedItems containsString="0" containsBlank="1" count="1">
        <m/>
      </sharedItems>
    </cacheField>
    <cacheField name="Temps travaill? sur l'op?ration">
      <sharedItems containsString="0" containsBlank="1" count="1">
        <m/>
      </sharedItems>
    </cacheField>
    <cacheField name="Unit?">
      <sharedItems containsString="0" containsBlank="1" count="1">
        <m/>
      </sharedItems>
    </cacheField>
    <cacheField name="Montant calculé (€ HT)">
      <sharedItems containsSemiMixedTypes="0" containsString="0" containsMixedTypes="0" containsNumber="1" containsInteger="1" count="1">
        <n v="0"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fraisr?els"/>
  </cacheSource>
  <cacheFields count="6">
    <cacheField name="N?">
      <sharedItems containsString="0" containsBlank="1" containsMixedTypes="0" containsNumber="1" containsInteger="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m/>
      </sharedItems>
    </cacheField>
    <cacheField name="Libell? de la d?pense">
      <sharedItems containsString="0" containsBlank="1" count="1">
        <m/>
      </sharedItems>
    </cacheField>
    <cacheField name="Sous op?ration">
      <sharedItems containsBlank="1" containsMixedTypes="0" count="6">
        <m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3">
        <m/>
        <s v="Billets d'avion"/>
        <s v="Autres dépenses sur frais réels"/>
      </sharedItems>
    </cacheField>
    <cacheField name="Nom de l'agent">
      <sharedItems containsString="0" containsBlank="1" count="1">
        <m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6" sheet="Recettes"/>
  </cacheSource>
  <cacheFields count="6">
    <cacheField name="N?">
      <sharedItems containsString="0" containsBlank="1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m/>
      </sharedItems>
    </cacheField>
    <cacheField name="Libell? de la recette">
      <sharedItems containsString="0" containsBlank="1" count="1">
        <m/>
      </sharedItems>
    </cacheField>
    <cacheField name="Sous op?ration">
      <sharedItems containsBlank="1" containsMixedTypes="0" count="6">
        <m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2">
        <m/>
        <s v="Recettes"/>
      </sharedItems>
    </cacheField>
    <cacheField name="Ne pas remplir">
      <sharedItems containsString="0" containsBlank="1" count="1">
        <m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N?">
      <sharedItems containsString="0" containsBlank="1" containsMixedTypes="0" containsNumber="1" containsInteger="1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m/>
      </sharedItems>
    </cacheField>
    <cacheField name="Libell? de la d?pense">
      <sharedItems containsString="0" containsBlank="1" count="1">
        <m/>
      </sharedItems>
    </cacheField>
    <cacheField name="Nom de l'agent">
      <sharedItems containsString="0" containsBlank="1" count="1">
        <m/>
      </sharedItems>
    </cacheField>
    <cacheField name="Sous op?ration">
      <sharedItems containsBlank="1" containsMixedTypes="0" count="6">
        <m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3">
        <m/>
        <s v="Frais professionnels mission"/>
        <s v="Frais professionnels hors mission"/>
      </sharedItems>
    </cacheField>
    <cacheField name="Type v?hicule">
      <sharedItems containsString="0" containsBlank="1" count="1">
        <m/>
      </sharedItems>
    </cacheField>
    <cacheField name="Quantit?">
      <sharedItems containsString="0" containsBlank="1" count="1">
        <m/>
      </sharedItems>
    </cacheField>
    <cacheField name="Unit?">
      <sharedItems containsBlank="1" containsMixedTypes="0" count="2">
        <m/>
        <s v="Km"/>
      </sharedItems>
    </cacheField>
    <cacheField name="Montant calculé (€ HT)">
      <sharedItems containsSemiMixedTypes="0" containsString="0" containsMixedTypes="0" containsNumber="1" containsInteger="1" count="1">
        <n v="0"/>
      </sharedItems>
    </cacheField>
    <cacheField name="Montant demandé (€ HT)">
      <sharedItems containsSemiMixedTypes="0" containsString="0" containsMixedTypes="0" containsNumber="1" containsInteger="1" count="1">
        <n v="0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surdevis" sheet="Sur devis"/>
  </cacheSource>
  <cacheFields count="9">
    <cacheField name="N?">
      <sharedItems containsString="0" containsBlank="1" containsMixedTypes="0" containsNumber="1" containsInteger="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m/>
      </sharedItems>
    </cacheField>
    <cacheField name="Libell? de la d?pense">
      <sharedItems containsString="0" containsBlank="1" count="1">
        <m/>
      </sharedItems>
    </cacheField>
    <cacheField name="Sous op?ration">
      <sharedItems containsBlank="1" containsMixedTypes="0" count="7">
        <m/>
        <s v="Publicité européenne"/>
        <s v="Action 1"/>
        <s v="Action 2"/>
        <s v="Action 3"/>
        <s v="Action 4"/>
        <s v="Action 5 - transfert"/>
      </sharedItems>
    </cacheField>
    <cacheField name="Postes de d?pense">
      <sharedItems containsBlank="1" containsMixedTypes="0" count="3">
        <m/>
        <s v="Achats de prestation"/>
        <s v="Achats d'équipements"/>
      </sharedItems>
    </cacheField>
    <cacheField name="Nom du Fournisseur ">
      <sharedItems containsString="0" containsBlank="1" count="1">
        <m/>
      </sharedItems>
    </cacheField>
    <cacheField name="N? devis">
      <sharedItems containsString="0" containsBlank="1" count="1">
        <m/>
      </sharedItems>
    </cacheField>
    <cacheField name="Date devis">
      <sharedItems containsString="0" containsBlank="1" count="1">
        <m/>
      </sharedItems>
    </cacheField>
    <cacheField name="Montant du devis (€ HT)">
      <sharedItems containsString="0" containsBlank="1" containsMixedTypes="0" containsNumber="1" containsInteger="1" count="2">
        <m/>
        <n v="0"/>
      </sharedItems>
    </cacheField>
    <cacheField name="Montant demandé (€ HT)">
      <sharedItems containsString="0" containsBlank="1" containsMixedTypes="0" containsNumber="1" containsInteger="1" count="2">
        <m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G94:I103" firstHeaderRow="2" firstDataRow="2" firstDataCol="2"/>
  <pivotFields count="6">
    <pivotField compact="0" outline="0" subtotalTop="0" showAll="0"/>
    <pivotField compact="0" outline="0" subtotalTop="0" showAll="0"/>
    <pivotField axis="axisRow" compact="0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3"/>
    <field x="2"/>
  </rowFields>
  <rowItems count="8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5" baseField="3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5" cacheId="2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41:C154" firstHeaderRow="2" firstDataRow="2" firstDataCol="2"/>
  <pivotFields count="8">
    <pivotField axis="axisRow" compact="0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1"/>
  </rowFields>
  <rowItems count="12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7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39" cacheId="3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30:C58" firstHeaderRow="2" firstDataRow="2" firstDataCol="2"/>
  <pivotFields count="10">
    <pivotField compact="0" showAll="0"/>
    <pivotField compact="0" outline="0" subtotalTop="0" showAll="0"/>
    <pivotField axis="axisRow" compact="0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 defaultSubtotal="0">
      <items count="5">
        <item x="0"/>
        <item x="1"/>
        <item x="2"/>
        <item x="3"/>
        <item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"/>
    <field x="3"/>
  </rowFields>
  <rowItems count="2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9" baseField="4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42" cacheId="4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66:C84" firstHeaderRow="2" firstDataRow="2" firstDataCol="2"/>
  <pivotFields count="6">
    <pivotField compact="0" outline="0" subtotalTop="0" showAll="0"/>
    <pivotField compact="0" outline="0" subtotalTop="0" showAll="0"/>
    <pivotField axis="axisRow" compact="0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 defaultSubtotal="0">
      <items count="3">
        <item x="0"/>
        <item x="1"/>
        <item x="2"/>
      </items>
    </pivotField>
    <pivotField compact="0" outline="0" subtotalTop="0" showAll="0"/>
    <pivotField dataField="1" compact="0" outline="0" subtotalTop="0" showAll="0"/>
  </pivotFields>
  <rowFields count="2">
    <field x="2"/>
    <field x="3"/>
  </rowFields>
  <rowItems count="1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5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12" cacheId="5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60:C173" firstHeaderRow="2" firstDataRow="2" firstDataCol="2"/>
  <pivotFields count="6">
    <pivotField compact="0" outline="0" subtotalTop="0" showAll="0"/>
    <pivotField compact="0" outline="0" subtotalTop="0" showAll="0"/>
    <pivotField axis="axisRow" compact="0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3"/>
  </rowFields>
  <rowItems count="12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93:C110" firstHeaderRow="2" firstDataRow="3" firstDataCol="0"/>
  <pivotFields count="6">
    <pivotField compact="0" outline="0" subtotalTop="0" showAll="0"/>
    <pivotField compact="0" outline="0" subtotalTop="0" showAll="0"/>
    <pivotField compact="0" showAll="0"/>
    <pivotField compact="0" showAll="0"/>
    <pivotField compact="0" outline="0" subtotalTop="0" showAll="0"/>
    <pivotField compact="0" outline="0" subtotalTop="0" showAll="0"/>
  </pivotFields>
  <rowItems count="15">
    <i/>
    <i/>
    <i/>
    <i/>
    <i/>
    <i/>
    <i/>
    <i/>
    <i/>
    <i/>
    <i/>
    <i/>
    <i/>
    <i/>
    <i/>
  </rowItems>
  <colItems count="3">
    <i/>
    <i/>
    <i/>
  </colItem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eau croisé dynamique3" cacheId="6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14:C132" firstHeaderRow="2" firstDataRow="2" firstDataCol="2"/>
  <pivotFields count="10">
    <pivotField compact="0" showAll="0"/>
    <pivotField compact="0" outline="0" subtotalTop="0" showAll="0"/>
    <pivotField compact="0" outline="0" subtotalTop="0" showAll="0"/>
    <pivotField axis="axisRow" compact="0" showAll="0">
      <items count="7">
        <item x="0"/>
        <item x="1"/>
        <item x="2"/>
        <item x="3"/>
        <item x="4"/>
        <item x="5"/>
        <item t="default"/>
      </items>
    </pivotField>
    <pivotField axis="axisRow" compact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3"/>
    <field x="4"/>
  </rowFields>
  <rowItems count="1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9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eau croisé dynamique30" cacheId="7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3:C24" firstHeaderRow="2" firstDataRow="2" firstDataCol="2"/>
  <pivotFields count="9">
    <pivotField compact="0" outline="0" subtotalTop="0" showAll="0"/>
    <pivotField compact="0" outline="0" subtotalTop="0" showAll="0"/>
    <pivotField axis="axisRow" compact="0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2"/>
    <field x="3"/>
  </rowFields>
  <rowItems count="20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dataFields count="1">
    <dataField name="Somme de Montant demandé (€ HT)" fld="8" baseField="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4"/>
  <sheetViews>
    <sheetView tabSelected="1" zoomScale="85" zoomScaleNormal="85" workbookViewId="0" topLeftCell="A22">
      <selection activeCell="B56" sqref="B56"/>
    </sheetView>
  </sheetViews>
  <sheetFormatPr defaultColWidth="11.421875" defaultRowHeight="15"/>
  <cols>
    <col min="1" max="1" width="25.140625" style="1" customWidth="1"/>
    <col min="2" max="2" width="24.00390625" style="1" customWidth="1"/>
    <col min="3" max="3" width="20.57421875" style="1" customWidth="1"/>
    <col min="4" max="4" width="30.28125" style="1" customWidth="1"/>
    <col min="5" max="6" width="17.7109375" style="1" customWidth="1"/>
    <col min="7" max="7" width="11.7109375" style="1" customWidth="1"/>
    <col min="8" max="8" width="1.28515625" style="1" customWidth="1"/>
    <col min="9" max="11" width="17.7109375" style="1" customWidth="1"/>
    <col min="12" max="16384" width="11.421875" style="1" customWidth="1"/>
  </cols>
  <sheetData>
    <row r="1" spans="1:11" ht="1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5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ht="15">
      <c r="A6" s="8" t="s">
        <v>0</v>
      </c>
      <c r="B6" s="9"/>
      <c r="C6" s="6"/>
      <c r="D6" s="6"/>
      <c r="E6" s="6"/>
      <c r="F6" s="6"/>
      <c r="G6" s="6"/>
      <c r="H6" s="6"/>
      <c r="I6" s="6"/>
      <c r="J6" s="6"/>
      <c r="K6" s="7"/>
    </row>
    <row r="7" spans="1:11" ht="15">
      <c r="A7" s="10"/>
      <c r="B7" s="9"/>
      <c r="C7" s="6"/>
      <c r="D7" s="6"/>
      <c r="E7" s="6"/>
      <c r="F7" s="6"/>
      <c r="G7" s="6"/>
      <c r="H7" s="6"/>
      <c r="I7" s="6"/>
      <c r="J7" s="6"/>
      <c r="K7" s="7"/>
    </row>
    <row r="8" spans="1:11" ht="20.25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0.2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5" customHeight="1">
      <c r="A10" s="15" t="s">
        <v>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6.5">
      <c r="A12" s="16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15">
      <c r="A14" s="17" t="s">
        <v>4</v>
      </c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5">
      <c r="A16" s="17" t="s">
        <v>5</v>
      </c>
      <c r="B16" s="20"/>
      <c r="C16" s="20"/>
      <c r="D16" s="21" t="s">
        <v>6</v>
      </c>
      <c r="E16" s="20"/>
      <c r="F16" s="20"/>
      <c r="G16" s="20"/>
      <c r="H16" s="18"/>
      <c r="I16" s="22"/>
      <c r="J16" s="22"/>
      <c r="K16" s="23"/>
    </row>
    <row r="17" spans="1:11" ht="1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18" spans="1:11" ht="18.75">
      <c r="A18" s="27" t="s">
        <v>7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8.75">
      <c r="A19" s="27" t="s">
        <v>8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5">
      <c r="A20" s="29" t="s">
        <v>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5.75">
      <c r="A21" s="30" t="s">
        <v>10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1.75">
      <c r="A22" s="31" t="s">
        <v>11</v>
      </c>
      <c r="B22" s="25"/>
      <c r="C22" s="25"/>
      <c r="D22" s="25"/>
      <c r="E22" s="32" t="s">
        <v>12</v>
      </c>
      <c r="F22" s="32"/>
      <c r="G22" s="32"/>
      <c r="H22" s="32"/>
      <c r="I22" s="32"/>
      <c r="J22" s="32"/>
      <c r="K22" s="26"/>
    </row>
    <row r="23" spans="1:11" ht="16.5" customHeight="1">
      <c r="A23" s="31"/>
      <c r="B23" s="25"/>
      <c r="C23" s="25"/>
      <c r="D23" s="25"/>
      <c r="E23" s="33" t="s">
        <v>13</v>
      </c>
      <c r="F23" s="33"/>
      <c r="G23" s="33"/>
      <c r="H23" s="33"/>
      <c r="I23" s="33"/>
      <c r="J23" s="33"/>
      <c r="K23" s="26"/>
    </row>
    <row r="24" spans="1:11" ht="16.5" customHeight="1">
      <c r="A24" s="34" t="s">
        <v>14</v>
      </c>
      <c r="B24" s="34"/>
      <c r="C24" s="35" t="s">
        <v>15</v>
      </c>
      <c r="D24" s="25"/>
      <c r="E24" s="36" t="s">
        <v>16</v>
      </c>
      <c r="F24" s="36"/>
      <c r="G24" s="36"/>
      <c r="H24" s="36"/>
      <c r="I24" s="36"/>
      <c r="J24" s="36"/>
      <c r="K24" s="26"/>
    </row>
    <row r="25" spans="1:11" ht="21.75">
      <c r="A25" s="37" t="s">
        <v>17</v>
      </c>
      <c r="B25" s="38"/>
      <c r="C25" s="39">
        <f>'Sur devis'!I34</f>
        <v>0</v>
      </c>
      <c r="D25" s="25"/>
      <c r="E25" s="40"/>
      <c r="F25" s="40"/>
      <c r="G25" s="40"/>
      <c r="H25" s="25"/>
      <c r="I25" s="25"/>
      <c r="J25" s="25"/>
      <c r="K25" s="26"/>
    </row>
    <row r="26" spans="1:11" ht="16.5" customHeight="1">
      <c r="A26" s="41" t="s">
        <v>18</v>
      </c>
      <c r="B26" s="42"/>
      <c r="C26" s="43">
        <f>'Rémunération sur frais réels'!J83</f>
        <v>0</v>
      </c>
      <c r="D26" s="25"/>
      <c r="E26" s="44" t="s">
        <v>19</v>
      </c>
      <c r="F26" s="44"/>
      <c r="G26" s="44"/>
      <c r="H26" s="44"/>
      <c r="I26" s="45" t="s">
        <v>15</v>
      </c>
      <c r="J26" s="45"/>
      <c r="K26" s="26"/>
    </row>
    <row r="27" spans="1:11" ht="15.75">
      <c r="A27" s="41" t="s">
        <v>20</v>
      </c>
      <c r="B27" s="42"/>
      <c r="C27" s="43">
        <f>'Frais réels'!F32</f>
        <v>0</v>
      </c>
      <c r="D27" s="25"/>
      <c r="E27" s="46" t="s">
        <v>21</v>
      </c>
      <c r="F27" s="46"/>
      <c r="G27" s="46"/>
      <c r="H27" s="46"/>
      <c r="I27" s="47">
        <f>SUM(TCD!B5,TCD!B10,TCD!B13,TCD!B16,TCD!B19,TCD!B22)</f>
        <v>0</v>
      </c>
      <c r="J27" s="47"/>
      <c r="K27" s="26"/>
    </row>
    <row r="28" spans="1:11" ht="15.75" customHeight="1">
      <c r="A28" s="41" t="s">
        <v>22</v>
      </c>
      <c r="B28" s="42"/>
      <c r="C28" s="43">
        <f>Proratisés!F10</f>
        <v>0</v>
      </c>
      <c r="D28" s="25"/>
      <c r="E28" s="48" t="s">
        <v>23</v>
      </c>
      <c r="F28" s="48"/>
      <c r="G28" s="48"/>
      <c r="H28" s="48"/>
      <c r="I28" s="49">
        <f>SUM(TCD!B6,TCD!B11,TCD!B14,TCD!B18,TCD!B17,TCD!B20,TCD!B23)</f>
        <v>0</v>
      </c>
      <c r="J28" s="49"/>
      <c r="K28" s="26"/>
    </row>
    <row r="29" spans="1:11" ht="15.75" customHeight="1">
      <c r="A29" s="41" t="s">
        <v>24</v>
      </c>
      <c r="B29" s="42"/>
      <c r="C29" s="43">
        <f>Barèmes!J51</f>
        <v>0</v>
      </c>
      <c r="D29" s="25"/>
      <c r="E29" s="48" t="s">
        <v>25</v>
      </c>
      <c r="F29" s="48"/>
      <c r="G29" s="48"/>
      <c r="H29" s="48"/>
      <c r="I29" s="49">
        <f>SUM(TCD!B33,TCD!B40,TCD!B44,TCD!B48,TCD!B52,TCD!B57)</f>
        <v>0</v>
      </c>
      <c r="J29" s="49"/>
      <c r="K29" s="26"/>
    </row>
    <row r="30" spans="1:11" ht="15.75" customHeight="1">
      <c r="A30" s="50" t="s">
        <v>26</v>
      </c>
      <c r="B30" s="42"/>
      <c r="C30" s="43">
        <f>'Charges d''amortissement'!J27</f>
        <v>0</v>
      </c>
      <c r="D30" s="25"/>
      <c r="E30" s="48" t="s">
        <v>27</v>
      </c>
      <c r="F30" s="48"/>
      <c r="G30" s="48"/>
      <c r="H30" s="48"/>
      <c r="I30" s="49">
        <f>SUM(TCD!B34,TCD!B41,TCD!B46,TCD!B51,TCD!B56,TCD!B61)</f>
        <v>0</v>
      </c>
      <c r="J30" s="49"/>
      <c r="K30" s="26"/>
    </row>
    <row r="31" spans="1:11" ht="16.5" customHeight="1">
      <c r="A31" s="41" t="s">
        <v>28</v>
      </c>
      <c r="B31" s="42"/>
      <c r="C31" s="43">
        <f>Recettes!F27</f>
        <v>0</v>
      </c>
      <c r="D31" s="25"/>
      <c r="E31" s="48" t="s">
        <v>29</v>
      </c>
      <c r="F31" s="48"/>
      <c r="G31" s="48"/>
      <c r="H31" s="48"/>
      <c r="I31" s="49">
        <f>SUM(TCD!B35,TCD!B42,TCD!B47,TCD!B52,TCD!B57,TCD!B62)</f>
        <v>0</v>
      </c>
      <c r="J31" s="49"/>
      <c r="K31" s="26"/>
    </row>
    <row r="32" spans="1:11" ht="16.5" customHeight="1">
      <c r="A32" s="51" t="s">
        <v>30</v>
      </c>
      <c r="B32" s="51"/>
      <c r="C32" s="52">
        <f>SUM(C25:C31)</f>
        <v>0</v>
      </c>
      <c r="D32" s="25"/>
      <c r="E32" s="48" t="s">
        <v>31</v>
      </c>
      <c r="F32" s="48"/>
      <c r="G32" s="48"/>
      <c r="H32" s="48"/>
      <c r="I32" s="49">
        <f>SUM(TCD!B32,TCD!B39,TCD!B44,TCD!B49,TCD!B54,TCD!B59)</f>
        <v>0</v>
      </c>
      <c r="J32" s="49"/>
      <c r="K32" s="26"/>
    </row>
    <row r="33" spans="1:11" ht="16.5" customHeight="1">
      <c r="A33" s="53"/>
      <c r="B33" s="53"/>
      <c r="C33" s="53"/>
      <c r="D33" s="25"/>
      <c r="E33" s="48" t="s">
        <v>32</v>
      </c>
      <c r="F33" s="48"/>
      <c r="G33" s="48"/>
      <c r="H33" s="48"/>
      <c r="I33" s="49">
        <f>SUM(TCD!B69,TCD!B74,TCD!B77,TCD!B80,TCD!B83,TCD!B86)</f>
        <v>0</v>
      </c>
      <c r="J33" s="49"/>
      <c r="K33" s="26"/>
    </row>
    <row r="34" spans="1:11" ht="16.5" customHeight="1">
      <c r="A34" s="44" t="s">
        <v>33</v>
      </c>
      <c r="B34" s="44"/>
      <c r="C34" s="35" t="s">
        <v>15</v>
      </c>
      <c r="D34" s="25"/>
      <c r="E34" s="48" t="s">
        <v>34</v>
      </c>
      <c r="F34" s="48"/>
      <c r="G34" s="48"/>
      <c r="H34" s="48"/>
      <c r="I34" s="49">
        <f>SUM(TCD!B68,TCD!B73,TCD!B76,TCD!B79,TCD!B82,TCD!B85)</f>
        <v>0</v>
      </c>
      <c r="J34" s="49"/>
      <c r="K34" s="26"/>
    </row>
    <row r="35" spans="1:11" ht="15.75" customHeight="1">
      <c r="A35" s="54" t="s">
        <v>35</v>
      </c>
      <c r="B35" s="55"/>
      <c r="C35" s="56">
        <f>GETPIVOTDATA("Montant demandé (€ HT)",TCD!$A$3,"Sous opération","Action 1")+GETPIVOTDATA("Montant demandé (€ HT)",TCD!$A$30,"Sous opération","Action 1")+GETPIVOTDATA("Montant demandé (€ HT)",TCD!$A$66,"Sous opération","Action 1")+GETPIVOTDATA("Montant demandé (€ HT)",TCD!$G$94,"Sous opération","Action 1","Postes de dépense","Frais de structure")+GETPIVOTDATA("Montant demandé (€ HT)",TCD!$A$114,"Sous opération","Action 1")+GETPIVOTDATA("Montant demandé (€ HT)",TCD!$A$141,"Sous opération","Action 1")+GETPIVOTDATA("Montant demandé (€ HT)",TCD!$A$160,"Sous opération","Action 1")</f>
        <v>0</v>
      </c>
      <c r="D35" s="25"/>
      <c r="E35" s="48" t="s">
        <v>36</v>
      </c>
      <c r="F35" s="48"/>
      <c r="G35" s="48"/>
      <c r="H35" s="48"/>
      <c r="I35" s="49">
        <f>GETPIVOTDATA("Montant demandé (€ HT)",TCD!$G$94,"Postes de dépense","Frais de structure")</f>
        <v>0</v>
      </c>
      <c r="J35" s="49"/>
      <c r="K35" s="26"/>
    </row>
    <row r="36" spans="1:11" ht="16.5" customHeight="1">
      <c r="A36" s="57" t="s">
        <v>37</v>
      </c>
      <c r="B36" s="58"/>
      <c r="C36" s="56">
        <f>GETPIVOTDATA("Montant demandé (€ HT)",TCD!$A$3,"Sous opération","Action 2")+GETPIVOTDATA("Montant demandé (€ HT)",TCD!$A$30,"Sous opération","Action 2")+GETPIVOTDATA("Montant demandé (€ HT)",TCD!$A$66,"Sous opération","Action 2")+GETPIVOTDATA("Montant demandé (€ HT)",TCD!$G$94,"Sous opération","Action 2","Postes de dépense","Frais de structure")+GETPIVOTDATA("Montant demandé (€ HT)",TCD!$A$114,"Sous opération","Action 2")+GETPIVOTDATA("Montant demandé (€ HT)",TCD!$A$141,"Sous opération","Action 2")+GETPIVOTDATA("Montant demandé (€ HT)",TCD!$A$160,"Sous opération","Action 2")</f>
        <v>0</v>
      </c>
      <c r="D36" s="25"/>
      <c r="E36" s="48" t="s">
        <v>38</v>
      </c>
      <c r="F36" s="48"/>
      <c r="G36" s="48"/>
      <c r="H36" s="48"/>
      <c r="I36" s="49">
        <f>SUM(TCD!B117,TCD!B122,TCD!B125,TCD!B128,TCD!B131,TCD!B134)</f>
        <v>0</v>
      </c>
      <c r="J36" s="49"/>
      <c r="K36" s="26"/>
    </row>
    <row r="37" spans="1:13" ht="15.75" customHeight="1">
      <c r="A37" s="57" t="s">
        <v>39</v>
      </c>
      <c r="B37" s="58"/>
      <c r="C37" s="56">
        <f>GETPIVOTDATA("Montant demandé (€ HT)",TCD!$A$114,"Sous opération","Action 3")+GETPIVOTDATA("Montant demandé (€ HT)",TCD!$A$141,"Sous opération","Action 3")+GETPIVOTDATA("Montant demandé (€ HT)",TCD!$A$160,"Sous opération","Action 3")+GETPIVOTDATA("Montant demandé (€ HT)",TCD!$G$94,"Sous opération","Action 3","Postes de dépense","Frais de structure")+GETPIVOTDATA("Montant demandé (€ HT)",TCD!$A$66,"Sous opération","Action 3")+GETPIVOTDATA("Montant demandé (€ HT)",TCD!$A$30,"Sous opération","Action 3")+GETPIVOTDATA("Montant demandé (€ HT)",TCD!$A$3,"Sous opération","Action 3")</f>
        <v>0</v>
      </c>
      <c r="D37" s="25"/>
      <c r="E37" s="48" t="s">
        <v>40</v>
      </c>
      <c r="F37" s="48"/>
      <c r="G37" s="48"/>
      <c r="H37" s="48"/>
      <c r="I37" s="49">
        <f>SUM(TCD!B116,TCD!B121,TCD!B124,TCD!B127,TCD!B130,TCD!B133)</f>
        <v>0</v>
      </c>
      <c r="J37" s="49"/>
      <c r="K37" s="26"/>
      <c r="M37" s="59"/>
    </row>
    <row r="38" spans="1:11" ht="15.75" customHeight="1">
      <c r="A38" s="57" t="s">
        <v>41</v>
      </c>
      <c r="B38" s="58"/>
      <c r="C38" s="56">
        <f>GETPIVOTDATA("Montant demandé (€ HT)",TCD!$A$30,"Sous opération","Action 4")+GETPIVOTDATA("Montant demandé (€ HT)",TCD!$A$3,"Sous opération","Action 4")+GETPIVOTDATA("Montant demandé (€ HT)",TCD!$A$66,"Sous opération","Action 4")+GETPIVOTDATA("Montant demandé (€ HT)",TCD!$G$94,"Sous opération","Action 4","Postes de dépense","Frais de structure")+GETPIVOTDATA("Montant demandé (€ HT)",TCD!$A$114,"Sous opération","Action 4")+GETPIVOTDATA("Montant demandé (€ HT)",TCD!$A$141,"Sous opération","Action 4")+GETPIVOTDATA("Montant demandé (€ HT)",TCD!$A$160,"Sous opération","Action 4")</f>
        <v>0</v>
      </c>
      <c r="D38" s="25"/>
      <c r="E38" s="48" t="s">
        <v>42</v>
      </c>
      <c r="F38" s="48"/>
      <c r="G38" s="48"/>
      <c r="H38" s="48"/>
      <c r="I38" s="49">
        <f>SUM(TCD!B145,TCD!B147,TCD!B149,TCD!B151,TCD!B153)</f>
        <v>0</v>
      </c>
      <c r="J38" s="49"/>
      <c r="K38" s="26"/>
    </row>
    <row r="39" spans="1:11" ht="16.5">
      <c r="A39" s="60" t="s">
        <v>43</v>
      </c>
      <c r="B39" s="61"/>
      <c r="C39" s="56">
        <f>GETPIVOTDATA("Montant demandé (€ HT)",TCD!$A$160,"Sous opération","Action 5 - transfert")+GETPIVOTDATA("Montant demandé (€ HT)",TCD!$A$141,"Sous opération","Action 5 - transfert")+GETPIVOTDATA("Montant demandé (€ HT)",TCD!$A$114,"Sous opération","Action 5 - transfert")+GETPIVOTDATA("Montant demandé (€ HT)",TCD!$G$94,"Sous opération","Action 5 - transfert","Postes de dépense","Frais de structure")+GETPIVOTDATA("Montant demandé (€ HT)",TCD!$A$66,"Sous opération","Action 5 - transfert")+GETPIVOTDATA("Montant demandé (€ HT)",TCD!$A$30,"Sous opération","Action 5 - transfert")+GETPIVOTDATA("Montant demandé (€ HT)",TCD!$A$3,"Sous opération","Action 5 - transfert")</f>
        <v>0</v>
      </c>
      <c r="D39" s="25"/>
      <c r="E39" s="62" t="s">
        <v>28</v>
      </c>
      <c r="F39" s="62"/>
      <c r="G39" s="62"/>
      <c r="H39" s="62"/>
      <c r="I39" s="49">
        <f>SUM(TCD!B162,TCD!B164,TCD!B166,TCD!B168,TCD!B170,TCD!B172)</f>
        <v>0</v>
      </c>
      <c r="J39" s="49"/>
      <c r="K39" s="26"/>
    </row>
    <row r="40" spans="1:11" ht="15.75" customHeight="1">
      <c r="A40" s="63" t="s">
        <v>44</v>
      </c>
      <c r="B40" s="64"/>
      <c r="C40" s="65">
        <f>GETPIVOTDATA("Montant demandé (€ HT)",TCD!$A$3,"Sous opération","Publicité européenne")</f>
        <v>0</v>
      </c>
      <c r="D40" s="25"/>
      <c r="E40" s="66" t="s">
        <v>30</v>
      </c>
      <c r="F40" s="66"/>
      <c r="G40" s="66"/>
      <c r="H40" s="66"/>
      <c r="I40" s="67">
        <f>SUM(I27:J37)</f>
        <v>0</v>
      </c>
      <c r="J40" s="67"/>
      <c r="K40" s="26"/>
    </row>
    <row r="41" spans="1:11" ht="16.5" customHeight="1">
      <c r="A41" s="44" t="s">
        <v>30</v>
      </c>
      <c r="B41" s="44"/>
      <c r="C41" s="52">
        <f>SUM(C35:C40)</f>
        <v>0</v>
      </c>
      <c r="D41" s="25"/>
      <c r="E41" s="68"/>
      <c r="F41" s="68"/>
      <c r="G41" s="68"/>
      <c r="H41" s="68"/>
      <c r="I41" s="69"/>
      <c r="J41" s="69"/>
      <c r="K41" s="26"/>
    </row>
    <row r="42" spans="1:11" ht="16.5">
      <c r="A42" s="53"/>
      <c r="B42" s="53"/>
      <c r="C42" s="53"/>
      <c r="D42" s="25"/>
      <c r="E42" s="70"/>
      <c r="F42" s="70"/>
      <c r="G42" s="70"/>
      <c r="H42" s="70"/>
      <c r="I42" s="71"/>
      <c r="J42" s="71"/>
      <c r="K42" s="26"/>
    </row>
    <row r="43" spans="1:11" ht="15">
      <c r="A43" s="72" t="s">
        <v>45</v>
      </c>
      <c r="B43" s="73"/>
      <c r="C43" s="74"/>
      <c r="D43" s="74"/>
      <c r="E43" s="74"/>
      <c r="F43" s="53"/>
      <c r="G43" s="53"/>
      <c r="H43" s="53"/>
      <c r="I43" s="53"/>
      <c r="J43" s="53"/>
      <c r="K43" s="26"/>
    </row>
    <row r="44" spans="1:11" ht="15">
      <c r="A44" s="31" t="s">
        <v>46</v>
      </c>
      <c r="B44" s="75"/>
      <c r="C44" s="76"/>
      <c r="D44" s="76"/>
      <c r="E44" s="76"/>
      <c r="F44" s="53"/>
      <c r="G44" s="53"/>
      <c r="H44" s="53"/>
      <c r="I44" s="53"/>
      <c r="J44" s="53"/>
      <c r="K44" s="26"/>
    </row>
    <row r="45" spans="1:11" ht="15">
      <c r="A45" s="31" t="s">
        <v>47</v>
      </c>
      <c r="B45" s="75"/>
      <c r="C45" s="75"/>
      <c r="D45" s="77"/>
      <c r="E45" s="78"/>
      <c r="F45" s="25"/>
      <c r="G45" s="25"/>
      <c r="H45" s="25"/>
      <c r="I45" s="25"/>
      <c r="J45" s="25"/>
      <c r="K45" s="26"/>
    </row>
    <row r="46" spans="1:11" ht="15">
      <c r="A46" s="31" t="s">
        <v>48</v>
      </c>
      <c r="B46" s="75"/>
      <c r="C46" s="75"/>
      <c r="D46" s="77"/>
      <c r="E46" s="78"/>
      <c r="F46" s="53"/>
      <c r="G46" s="53"/>
      <c r="H46" s="53"/>
      <c r="I46" s="53"/>
      <c r="J46" s="53"/>
      <c r="K46" s="26"/>
    </row>
    <row r="47" spans="1:11" ht="15">
      <c r="A47" s="79"/>
      <c r="B47" s="79"/>
      <c r="C47" s="79"/>
      <c r="D47" s="79"/>
      <c r="E47" s="79"/>
      <c r="F47" s="53"/>
      <c r="G47" s="53"/>
      <c r="H47" s="53"/>
      <c r="I47" s="53"/>
      <c r="J47" s="53"/>
      <c r="K47" s="26"/>
    </row>
    <row r="48" spans="1:11" ht="15">
      <c r="A48" s="80"/>
      <c r="B48" s="75"/>
      <c r="C48" s="75"/>
      <c r="D48" s="81"/>
      <c r="E48" s="82"/>
      <c r="F48" s="53"/>
      <c r="G48" s="53"/>
      <c r="H48" s="53"/>
      <c r="I48" s="53"/>
      <c r="J48" s="53"/>
      <c r="K48" s="26"/>
    </row>
    <row r="49" spans="1:11" ht="15">
      <c r="A49" s="80" t="s">
        <v>49</v>
      </c>
      <c r="B49" s="53"/>
      <c r="C49" s="76"/>
      <c r="D49" s="76"/>
      <c r="E49" s="76"/>
      <c r="F49" s="53"/>
      <c r="G49" s="53"/>
      <c r="H49" s="53"/>
      <c r="I49" s="53"/>
      <c r="J49" s="53"/>
      <c r="K49" s="26"/>
    </row>
    <row r="50" spans="1:11" ht="15">
      <c r="A50" s="80" t="s">
        <v>50</v>
      </c>
      <c r="B50" s="53"/>
      <c r="C50" s="76"/>
      <c r="D50" s="76"/>
      <c r="E50" s="76"/>
      <c r="F50" s="53"/>
      <c r="G50" s="53"/>
      <c r="H50" s="53"/>
      <c r="I50" s="53"/>
      <c r="J50" s="53"/>
      <c r="K50" s="26"/>
    </row>
    <row r="51" spans="1:11" ht="15">
      <c r="A51" s="80" t="s">
        <v>51</v>
      </c>
      <c r="B51" s="53"/>
      <c r="C51" s="53"/>
      <c r="D51" s="81"/>
      <c r="E51" s="82"/>
      <c r="F51" s="53"/>
      <c r="G51" s="53"/>
      <c r="H51" s="53"/>
      <c r="I51" s="53"/>
      <c r="J51" s="53"/>
      <c r="K51" s="26"/>
    </row>
    <row r="52" spans="1:11" ht="15.75">
      <c r="A52" s="83"/>
      <c r="B52" s="84"/>
      <c r="C52" s="84"/>
      <c r="D52" s="85"/>
      <c r="E52" s="86"/>
      <c r="F52" s="53"/>
      <c r="G52" s="53"/>
      <c r="H52" s="53"/>
      <c r="I52" s="53"/>
      <c r="J52" s="53"/>
      <c r="K52" s="26"/>
    </row>
    <row r="53" spans="1:11" ht="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26"/>
    </row>
    <row r="54" spans="1:11" ht="15.75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7"/>
    </row>
  </sheetData>
  <sheetProtection password="CD68" sheet="1" formatColumns="0" formatRows="0"/>
  <mergeCells count="57">
    <mergeCell ref="A8:K8"/>
    <mergeCell ref="A10:K11"/>
    <mergeCell ref="A12:K12"/>
    <mergeCell ref="B16:C16"/>
    <mergeCell ref="E16:G16"/>
    <mergeCell ref="A18:B18"/>
    <mergeCell ref="C18:K18"/>
    <mergeCell ref="A19:B19"/>
    <mergeCell ref="C19:K19"/>
    <mergeCell ref="A20:K20"/>
    <mergeCell ref="A21:K21"/>
    <mergeCell ref="E22:J22"/>
    <mergeCell ref="E23:J23"/>
    <mergeCell ref="A24:B24"/>
    <mergeCell ref="E24:J24"/>
    <mergeCell ref="E26:H26"/>
    <mergeCell ref="I26:J26"/>
    <mergeCell ref="E27:H27"/>
    <mergeCell ref="I27:J27"/>
    <mergeCell ref="E28:H28"/>
    <mergeCell ref="I28:J28"/>
    <mergeCell ref="E29:H29"/>
    <mergeCell ref="I29:J29"/>
    <mergeCell ref="E30:H30"/>
    <mergeCell ref="I30:J30"/>
    <mergeCell ref="E31:H31"/>
    <mergeCell ref="I31:J31"/>
    <mergeCell ref="A32:B32"/>
    <mergeCell ref="E32:H32"/>
    <mergeCell ref="I32:J32"/>
    <mergeCell ref="E33:H33"/>
    <mergeCell ref="I33:J33"/>
    <mergeCell ref="A34:B34"/>
    <mergeCell ref="E34:H34"/>
    <mergeCell ref="I34:J34"/>
    <mergeCell ref="E35:H35"/>
    <mergeCell ref="I35:J35"/>
    <mergeCell ref="E36:H36"/>
    <mergeCell ref="I36:J36"/>
    <mergeCell ref="E37:H37"/>
    <mergeCell ref="I37:J37"/>
    <mergeCell ref="E38:H38"/>
    <mergeCell ref="I38:J38"/>
    <mergeCell ref="E39:H39"/>
    <mergeCell ref="I39:J39"/>
    <mergeCell ref="E40:H40"/>
    <mergeCell ref="I40:J40"/>
    <mergeCell ref="A41:B41"/>
    <mergeCell ref="E41:H41"/>
    <mergeCell ref="I41:J41"/>
    <mergeCell ref="E42:H42"/>
    <mergeCell ref="I42:J42"/>
    <mergeCell ref="C43:E43"/>
    <mergeCell ref="C44:E44"/>
    <mergeCell ref="A47:E47"/>
    <mergeCell ref="C49:E49"/>
    <mergeCell ref="C50:E50"/>
  </mergeCells>
  <dataValidations count="2">
    <dataValidation showInputMessage="1" showErrorMessage="1" promptTitle="Renvoie au formulaire" prompt="&quot;Demande de subvention&quot;" sqref="C18">
      <formula1>0</formula1>
      <formula2>0</formula2>
    </dataValidation>
    <dataValidation allowBlank="1" showInputMessage="1" showErrorMessage="1" promptTitle="Renvoie au formulaire" prompt="Demande de subvention" sqref="C19">
      <formula1>0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J79"/>
  <sheetViews>
    <sheetView zoomScale="70" zoomScaleNormal="70" workbookViewId="0" topLeftCell="A1">
      <selection activeCell="C10" sqref="C10"/>
    </sheetView>
  </sheetViews>
  <sheetFormatPr defaultColWidth="11.421875" defaultRowHeight="15"/>
  <cols>
    <col min="1" max="1" width="42.8515625" style="0" customWidth="1"/>
    <col min="2" max="2" width="42.8515625" style="258" customWidth="1"/>
    <col min="3" max="4" width="51.7109375" style="0" customWidth="1"/>
    <col min="5" max="5" width="21.57421875" style="0" customWidth="1"/>
    <col min="6" max="6" width="34.140625" style="0" customWidth="1"/>
    <col min="7" max="7" width="32.8515625" style="0" customWidth="1"/>
    <col min="8" max="8" width="23.421875" style="0" customWidth="1"/>
    <col min="9" max="9" width="40.140625" style="0" customWidth="1"/>
  </cols>
  <sheetData>
    <row r="1" spans="1:10" ht="15.75">
      <c r="A1" s="259" t="s">
        <v>97</v>
      </c>
      <c r="B1" s="260" t="s">
        <v>98</v>
      </c>
      <c r="D1" s="261" t="s">
        <v>99</v>
      </c>
      <c r="E1" s="261" t="s">
        <v>100</v>
      </c>
      <c r="F1" s="261" t="s">
        <v>101</v>
      </c>
      <c r="G1" s="261" t="s">
        <v>102</v>
      </c>
      <c r="H1" s="261" t="s">
        <v>103</v>
      </c>
      <c r="I1" s="261" t="s">
        <v>104</v>
      </c>
      <c r="J1" s="261" t="s">
        <v>105</v>
      </c>
    </row>
    <row r="2" spans="1:10" ht="24">
      <c r="A2" s="262" t="s">
        <v>35</v>
      </c>
      <c r="B2" s="263" t="s">
        <v>21</v>
      </c>
      <c r="D2" s="264" t="s">
        <v>21</v>
      </c>
      <c r="E2" s="265" t="s">
        <v>25</v>
      </c>
      <c r="F2" s="266" t="s">
        <v>32</v>
      </c>
      <c r="G2" s="267" t="s">
        <v>36</v>
      </c>
      <c r="H2" s="268" t="s">
        <v>38</v>
      </c>
      <c r="I2" s="268" t="s">
        <v>42</v>
      </c>
      <c r="J2" s="269" t="s">
        <v>28</v>
      </c>
    </row>
    <row r="3" spans="1:10" ht="24">
      <c r="A3" s="270" t="s">
        <v>37</v>
      </c>
      <c r="B3" s="271" t="s">
        <v>23</v>
      </c>
      <c r="D3" s="272" t="s">
        <v>23</v>
      </c>
      <c r="E3" s="273" t="s">
        <v>27</v>
      </c>
      <c r="F3" s="274" t="s">
        <v>34</v>
      </c>
      <c r="G3" s="275"/>
      <c r="H3" s="276" t="s">
        <v>40</v>
      </c>
      <c r="I3" s="277"/>
      <c r="J3" s="278"/>
    </row>
    <row r="4" spans="1:10" ht="15">
      <c r="A4" s="270" t="s">
        <v>39</v>
      </c>
      <c r="B4" s="271" t="s">
        <v>31</v>
      </c>
      <c r="D4" s="279"/>
      <c r="E4" s="280" t="s">
        <v>29</v>
      </c>
      <c r="F4" s="277"/>
      <c r="G4" s="281"/>
      <c r="H4" s="282"/>
      <c r="I4" s="281"/>
      <c r="J4" s="283"/>
    </row>
    <row r="5" spans="1:10" ht="15.75">
      <c r="A5" s="270" t="s">
        <v>41</v>
      </c>
      <c r="B5" s="271" t="s">
        <v>25</v>
      </c>
      <c r="D5" s="284"/>
      <c r="E5" s="285" t="s">
        <v>31</v>
      </c>
      <c r="F5" s="286"/>
      <c r="G5" s="287"/>
      <c r="H5" s="287"/>
      <c r="I5" s="287"/>
      <c r="J5" s="288"/>
    </row>
    <row r="6" spans="1:2" ht="15">
      <c r="A6" s="289" t="s">
        <v>43</v>
      </c>
      <c r="B6" s="290" t="s">
        <v>27</v>
      </c>
    </row>
    <row r="7" spans="1:4" ht="15.75">
      <c r="A7" s="291" t="s">
        <v>44</v>
      </c>
      <c r="B7" s="271" t="s">
        <v>29</v>
      </c>
      <c r="D7" s="292"/>
    </row>
    <row r="8" spans="1:4" ht="15.75">
      <c r="A8" s="293"/>
      <c r="B8" s="294" t="s">
        <v>32</v>
      </c>
      <c r="D8" s="292"/>
    </row>
    <row r="9" spans="2:10" ht="30.75">
      <c r="B9" s="271" t="s">
        <v>34</v>
      </c>
      <c r="D9" s="295" t="s">
        <v>106</v>
      </c>
      <c r="E9" s="296" t="s">
        <v>107</v>
      </c>
      <c r="F9" s="296" t="s">
        <v>108</v>
      </c>
      <c r="G9" s="296" t="s">
        <v>109</v>
      </c>
      <c r="H9" s="296" t="s">
        <v>110</v>
      </c>
      <c r="I9" s="296" t="s">
        <v>111</v>
      </c>
      <c r="J9" s="297" t="s">
        <v>112</v>
      </c>
    </row>
    <row r="10" spans="2:10" ht="45">
      <c r="B10" s="271" t="s">
        <v>36</v>
      </c>
      <c r="D10" s="298" t="s">
        <v>35</v>
      </c>
      <c r="E10" s="299" t="s">
        <v>35</v>
      </c>
      <c r="F10" s="300" t="s">
        <v>35</v>
      </c>
      <c r="G10" s="300" t="s">
        <v>35</v>
      </c>
      <c r="H10" s="300" t="s">
        <v>35</v>
      </c>
      <c r="I10" s="299" t="s">
        <v>35</v>
      </c>
      <c r="J10" s="301" t="s">
        <v>44</v>
      </c>
    </row>
    <row r="11" spans="2:10" ht="15">
      <c r="B11" s="271" t="s">
        <v>38</v>
      </c>
      <c r="D11" s="302" t="s">
        <v>37</v>
      </c>
      <c r="E11" s="303" t="s">
        <v>37</v>
      </c>
      <c r="F11" s="304" t="s">
        <v>37</v>
      </c>
      <c r="G11" s="304" t="s">
        <v>37</v>
      </c>
      <c r="H11" s="304" t="s">
        <v>37</v>
      </c>
      <c r="I11" s="303" t="s">
        <v>37</v>
      </c>
      <c r="J11" s="305" t="s">
        <v>35</v>
      </c>
    </row>
    <row r="12" spans="2:10" ht="15">
      <c r="B12" s="290" t="s">
        <v>40</v>
      </c>
      <c r="D12" s="302" t="s">
        <v>39</v>
      </c>
      <c r="E12" s="303" t="s">
        <v>39</v>
      </c>
      <c r="F12" s="304" t="s">
        <v>39</v>
      </c>
      <c r="G12" s="304" t="s">
        <v>39</v>
      </c>
      <c r="H12" s="304" t="s">
        <v>39</v>
      </c>
      <c r="I12" s="303" t="s">
        <v>39</v>
      </c>
      <c r="J12" s="306" t="s">
        <v>37</v>
      </c>
    </row>
    <row r="13" spans="2:10" ht="15.75">
      <c r="B13" s="307" t="s">
        <v>42</v>
      </c>
      <c r="D13" s="302" t="s">
        <v>41</v>
      </c>
      <c r="E13" s="303" t="s">
        <v>41</v>
      </c>
      <c r="F13" s="304" t="s">
        <v>41</v>
      </c>
      <c r="G13" s="304" t="s">
        <v>41</v>
      </c>
      <c r="H13" s="304" t="s">
        <v>41</v>
      </c>
      <c r="I13" s="303" t="s">
        <v>41</v>
      </c>
      <c r="J13" s="306" t="s">
        <v>39</v>
      </c>
    </row>
    <row r="14" spans="4:10" ht="15">
      <c r="D14" s="308" t="s">
        <v>43</v>
      </c>
      <c r="E14" s="303" t="s">
        <v>43</v>
      </c>
      <c r="F14" s="304" t="s">
        <v>43</v>
      </c>
      <c r="G14" s="304" t="s">
        <v>43</v>
      </c>
      <c r="H14" s="304" t="s">
        <v>43</v>
      </c>
      <c r="I14" s="303" t="s">
        <v>43</v>
      </c>
      <c r="J14" s="306" t="s">
        <v>41</v>
      </c>
    </row>
    <row r="15" spans="4:10" ht="30.75">
      <c r="D15" s="309" t="s">
        <v>44</v>
      </c>
      <c r="E15" s="310"/>
      <c r="F15" s="310"/>
      <c r="G15" s="310"/>
      <c r="H15" s="310"/>
      <c r="I15" s="310"/>
      <c r="J15" s="311" t="s">
        <v>43</v>
      </c>
    </row>
    <row r="16" spans="1:9" ht="15">
      <c r="A16" s="312"/>
      <c r="C16" s="258"/>
      <c r="D16" s="258"/>
      <c r="E16" s="258"/>
      <c r="F16" s="258"/>
      <c r="G16" s="258"/>
      <c r="H16" s="258"/>
      <c r="I16" s="313"/>
    </row>
    <row r="17" spans="1:9" ht="15.75">
      <c r="A17" s="312"/>
      <c r="C17" s="313"/>
      <c r="D17" s="313"/>
      <c r="E17" s="313"/>
      <c r="F17" s="313"/>
      <c r="G17" s="313"/>
      <c r="H17" s="313"/>
      <c r="I17" s="313"/>
    </row>
    <row r="18" spans="1:9" ht="15.75">
      <c r="A18" s="314" t="s">
        <v>113</v>
      </c>
      <c r="B18" s="315" t="s">
        <v>114</v>
      </c>
      <c r="C18" s="315" t="s">
        <v>115</v>
      </c>
      <c r="D18" s="315" t="s">
        <v>116</v>
      </c>
      <c r="E18" s="316" t="s">
        <v>117</v>
      </c>
      <c r="G18" s="313"/>
      <c r="H18" s="313"/>
      <c r="I18" s="313"/>
    </row>
    <row r="19" spans="1:9" ht="15">
      <c r="A19" s="317" t="s">
        <v>118</v>
      </c>
      <c r="B19" s="318" t="s">
        <v>119</v>
      </c>
      <c r="C19" s="319" t="s">
        <v>120</v>
      </c>
      <c r="D19" s="320" t="s">
        <v>121</v>
      </c>
      <c r="E19" s="321">
        <v>1</v>
      </c>
      <c r="G19" s="313"/>
      <c r="H19" s="313"/>
      <c r="I19" s="313"/>
    </row>
    <row r="20" spans="1:9" ht="30.75">
      <c r="A20" s="322" t="s">
        <v>122</v>
      </c>
      <c r="B20" s="323" t="s">
        <v>123</v>
      </c>
      <c r="C20" s="324" t="s">
        <v>124</v>
      </c>
      <c r="D20" s="290" t="s">
        <v>125</v>
      </c>
      <c r="E20" s="321">
        <v>2</v>
      </c>
      <c r="G20" s="313"/>
      <c r="H20" s="313"/>
      <c r="I20" s="313"/>
    </row>
    <row r="21" spans="1:9" ht="30.75">
      <c r="A21" s="322" t="s">
        <v>86</v>
      </c>
      <c r="B21" s="323" t="s">
        <v>126</v>
      </c>
      <c r="C21" s="325" t="s">
        <v>127</v>
      </c>
      <c r="D21" s="326" t="s">
        <v>128</v>
      </c>
      <c r="E21" s="321">
        <v>3</v>
      </c>
      <c r="G21" s="313"/>
      <c r="H21" s="313"/>
      <c r="I21" s="313"/>
    </row>
    <row r="22" spans="1:9" ht="30.75">
      <c r="A22" s="322" t="s">
        <v>129</v>
      </c>
      <c r="B22" s="323" t="s">
        <v>130</v>
      </c>
      <c r="C22" s="327" t="s">
        <v>118</v>
      </c>
      <c r="D22" s="315" t="s">
        <v>131</v>
      </c>
      <c r="E22" s="328">
        <v>4</v>
      </c>
      <c r="F22" s="258"/>
      <c r="G22" s="313"/>
      <c r="H22" s="313"/>
      <c r="I22" s="313"/>
    </row>
    <row r="23" spans="1:9" ht="30">
      <c r="A23" s="322" t="s">
        <v>132</v>
      </c>
      <c r="B23" s="323" t="s">
        <v>133</v>
      </c>
      <c r="C23" s="329" t="s">
        <v>122</v>
      </c>
      <c r="D23" s="319" t="s">
        <v>134</v>
      </c>
      <c r="E23" s="330">
        <v>5</v>
      </c>
      <c r="F23" s="258"/>
      <c r="G23" s="313"/>
      <c r="H23" s="313"/>
      <c r="I23" s="313"/>
    </row>
    <row r="24" spans="1:9" ht="15">
      <c r="A24" s="331"/>
      <c r="B24" s="323" t="s">
        <v>135</v>
      </c>
      <c r="C24" s="332" t="s">
        <v>86</v>
      </c>
      <c r="D24" s="333" t="s">
        <v>136</v>
      </c>
      <c r="E24" s="330">
        <v>6</v>
      </c>
      <c r="F24" s="258"/>
      <c r="G24" s="313"/>
      <c r="H24" s="313"/>
      <c r="I24" s="313"/>
    </row>
    <row r="25" spans="1:9" ht="15">
      <c r="A25" s="331"/>
      <c r="B25" s="323" t="s">
        <v>137</v>
      </c>
      <c r="C25" s="329" t="s">
        <v>129</v>
      </c>
      <c r="D25" s="334" t="s">
        <v>138</v>
      </c>
      <c r="E25" s="330">
        <v>7</v>
      </c>
      <c r="F25" s="313"/>
      <c r="G25" s="313"/>
      <c r="H25" s="313"/>
      <c r="I25" s="313"/>
    </row>
    <row r="26" spans="1:9" ht="15.75">
      <c r="A26" s="331"/>
      <c r="B26" s="323" t="s">
        <v>139</v>
      </c>
      <c r="C26" s="329" t="s">
        <v>132</v>
      </c>
      <c r="D26" s="333" t="s">
        <v>140</v>
      </c>
      <c r="E26" s="328">
        <v>8</v>
      </c>
      <c r="F26" s="258"/>
      <c r="G26" s="258"/>
      <c r="H26" s="258"/>
      <c r="I26" s="258"/>
    </row>
    <row r="27" spans="1:9" ht="15.75">
      <c r="A27" s="331"/>
      <c r="B27" s="323" t="s">
        <v>141</v>
      </c>
      <c r="C27" s="315" t="s">
        <v>142</v>
      </c>
      <c r="D27" s="335" t="s">
        <v>143</v>
      </c>
      <c r="E27" s="328">
        <v>9</v>
      </c>
      <c r="F27" s="258"/>
      <c r="G27" s="312"/>
      <c r="H27" s="312"/>
      <c r="I27" s="312"/>
    </row>
    <row r="28" spans="1:9" ht="15.75">
      <c r="A28" s="331"/>
      <c r="B28" s="323" t="s">
        <v>144</v>
      </c>
      <c r="C28" s="320" t="s">
        <v>145</v>
      </c>
      <c r="D28" s="336" t="s">
        <v>146</v>
      </c>
      <c r="E28" s="337">
        <v>10</v>
      </c>
      <c r="F28" s="258"/>
      <c r="G28" s="312"/>
      <c r="H28" s="312"/>
      <c r="I28" s="312"/>
    </row>
    <row r="29" spans="1:9" ht="15">
      <c r="A29" s="331"/>
      <c r="B29" s="323" t="s">
        <v>147</v>
      </c>
      <c r="C29" s="290" t="s">
        <v>148</v>
      </c>
      <c r="D29" s="283"/>
      <c r="E29" s="289"/>
      <c r="F29" s="258"/>
      <c r="G29" s="312"/>
      <c r="H29" s="312"/>
      <c r="I29" s="312"/>
    </row>
    <row r="30" spans="1:9" ht="30.75">
      <c r="A30" s="331"/>
      <c r="B30" s="323" t="s">
        <v>149</v>
      </c>
      <c r="C30" s="324" t="s">
        <v>150</v>
      </c>
      <c r="D30" s="283"/>
      <c r="E30" s="289"/>
      <c r="F30" s="258"/>
      <c r="G30" s="312"/>
      <c r="H30" s="312"/>
      <c r="I30" s="312"/>
    </row>
    <row r="31" spans="1:9" ht="15">
      <c r="A31" s="331"/>
      <c r="B31" s="323" t="s">
        <v>151</v>
      </c>
      <c r="C31" s="281"/>
      <c r="D31" s="338"/>
      <c r="E31" s="289"/>
      <c r="F31" s="258"/>
      <c r="G31" s="312"/>
      <c r="H31" s="312"/>
      <c r="I31" s="312"/>
    </row>
    <row r="32" spans="1:9" ht="45">
      <c r="A32" s="331"/>
      <c r="B32" s="323" t="s">
        <v>152</v>
      </c>
      <c r="C32" s="281"/>
      <c r="D32" s="283"/>
      <c r="E32" s="289"/>
      <c r="F32" s="258"/>
      <c r="G32" s="312"/>
      <c r="H32" s="312"/>
      <c r="I32" s="312"/>
    </row>
    <row r="33" spans="1:6" ht="15.75">
      <c r="A33" s="339"/>
      <c r="B33" s="340" t="s">
        <v>153</v>
      </c>
      <c r="C33" s="287"/>
      <c r="D33" s="341"/>
      <c r="E33" s="289"/>
      <c r="F33" s="258"/>
    </row>
    <row r="34" spans="1:6" ht="15">
      <c r="A34" s="313"/>
      <c r="B34" s="313"/>
      <c r="C34" s="258"/>
      <c r="D34" s="258"/>
      <c r="E34" s="312"/>
      <c r="F34" s="342"/>
    </row>
    <row r="35" spans="1:6" ht="15">
      <c r="A35" s="313"/>
      <c r="B35" s="313"/>
      <c r="C35" s="258"/>
      <c r="D35" s="258"/>
      <c r="E35" s="312"/>
      <c r="F35" s="342"/>
    </row>
    <row r="36" spans="1:6" ht="15">
      <c r="A36" s="313"/>
      <c r="B36" s="313"/>
      <c r="C36" s="258"/>
      <c r="D36" s="258"/>
      <c r="E36" s="312"/>
      <c r="F36" s="342"/>
    </row>
    <row r="37" spans="1:6" ht="15">
      <c r="A37" s="313"/>
      <c r="B37" s="313"/>
      <c r="C37" s="343"/>
      <c r="D37" s="258"/>
      <c r="E37" s="312"/>
      <c r="F37" s="342"/>
    </row>
    <row r="38" spans="1:6" ht="15">
      <c r="A38" s="313"/>
      <c r="B38" s="313"/>
      <c r="C38" s="343"/>
      <c r="D38" s="258"/>
      <c r="E38" s="312"/>
      <c r="F38" s="342"/>
    </row>
    <row r="39" spans="1:6" ht="15">
      <c r="A39" s="313"/>
      <c r="B39" s="313"/>
      <c r="C39" s="258"/>
      <c r="D39" s="258"/>
      <c r="E39" s="312"/>
      <c r="F39" s="342"/>
    </row>
    <row r="40" spans="1:5" ht="15">
      <c r="A40" s="313"/>
      <c r="B40" s="313"/>
      <c r="C40" s="258"/>
      <c r="D40" s="258"/>
      <c r="E40" s="312"/>
    </row>
    <row r="41" spans="1:5" ht="15">
      <c r="A41" s="313"/>
      <c r="B41" s="313"/>
      <c r="C41" s="258"/>
      <c r="D41" s="258"/>
      <c r="E41" s="312"/>
    </row>
    <row r="42" spans="1:4" ht="15">
      <c r="A42" s="344"/>
      <c r="C42" s="342"/>
      <c r="D42" s="342"/>
    </row>
    <row r="43" spans="1:4" ht="15">
      <c r="A43" s="345"/>
      <c r="B43" s="346"/>
      <c r="C43" s="342"/>
      <c r="D43" s="342"/>
    </row>
    <row r="44" spans="1:4" ht="15">
      <c r="A44" s="347"/>
      <c r="B44" s="313"/>
      <c r="C44" s="342"/>
      <c r="D44" s="342"/>
    </row>
    <row r="45" spans="1:4" ht="15">
      <c r="A45" s="345"/>
      <c r="B45" s="346"/>
      <c r="C45" s="342"/>
      <c r="D45" s="342"/>
    </row>
    <row r="46" spans="1:2" ht="15">
      <c r="A46" s="345"/>
      <c r="B46" s="346"/>
    </row>
    <row r="47" spans="1:2" ht="15">
      <c r="A47" s="348"/>
      <c r="B47" s="343"/>
    </row>
    <row r="48" spans="1:2" ht="15">
      <c r="A48" s="348"/>
      <c r="B48" s="343"/>
    </row>
    <row r="49" spans="1:2" ht="15">
      <c r="A49" s="348"/>
      <c r="B49" s="343"/>
    </row>
    <row r="50" spans="1:2" ht="15">
      <c r="A50" s="348"/>
      <c r="B50" s="343"/>
    </row>
    <row r="51" ht="15">
      <c r="A51" s="342"/>
    </row>
    <row r="52" spans="1:7" ht="15">
      <c r="A52" s="342"/>
      <c r="G52" s="349"/>
    </row>
    <row r="53" spans="1:7" ht="15">
      <c r="A53" s="345"/>
      <c r="B53" s="346"/>
      <c r="G53" s="350"/>
    </row>
    <row r="54" spans="1:7" ht="15">
      <c r="A54" s="344"/>
      <c r="B54" s="313"/>
      <c r="G54" s="351"/>
    </row>
    <row r="55" spans="1:7" ht="15">
      <c r="A55" s="352"/>
      <c r="B55" s="293"/>
      <c r="G55" s="353"/>
    </row>
    <row r="56" ht="15">
      <c r="A56" s="342"/>
    </row>
    <row r="73" ht="15.75"/>
    <row r="74" ht="15.75">
      <c r="B74" s="354" t="s">
        <v>154</v>
      </c>
    </row>
    <row r="75" ht="15">
      <c r="B75" s="294" t="s">
        <v>35</v>
      </c>
    </row>
    <row r="76" ht="15">
      <c r="B76" s="294" t="s">
        <v>37</v>
      </c>
    </row>
    <row r="77" ht="15">
      <c r="B77" s="294" t="s">
        <v>39</v>
      </c>
    </row>
    <row r="78" ht="15">
      <c r="B78" s="294" t="s">
        <v>41</v>
      </c>
    </row>
    <row r="79" ht="15.75">
      <c r="B79" s="355" t="s">
        <v>43</v>
      </c>
    </row>
  </sheetData>
  <sheetProtection sheet="1"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I173"/>
  <sheetViews>
    <sheetView zoomScale="60" zoomScaleNormal="60" workbookViewId="0" topLeftCell="A62">
      <selection activeCell="G111" sqref="G111"/>
    </sheetView>
  </sheetViews>
  <sheetFormatPr defaultColWidth="11.421875" defaultRowHeight="15"/>
  <cols>
    <col min="1" max="1" width="29.421875" style="59" customWidth="1"/>
    <col min="2" max="2" width="45.57421875" style="59" customWidth="1"/>
    <col min="3" max="3" width="68.28125" style="59" customWidth="1"/>
    <col min="4" max="4" width="11.421875" style="59" customWidth="1"/>
    <col min="5" max="6" width="16.421875" style="59" customWidth="1"/>
    <col min="7" max="7" width="29.421875" style="59" customWidth="1"/>
    <col min="8" max="8" width="45.57421875" style="59" customWidth="1"/>
    <col min="9" max="9" width="33.57421875" style="59" customWidth="1"/>
    <col min="10" max="16384" width="11.421875" style="59" customWidth="1"/>
  </cols>
  <sheetData>
    <row r="1" spans="1:3" ht="21">
      <c r="A1" s="88" t="s">
        <v>52</v>
      </c>
      <c r="B1" s="88"/>
      <c r="C1" s="88"/>
    </row>
    <row r="2" spans="1:3" ht="15">
      <c r="A2" s="89"/>
      <c r="B2" s="89"/>
      <c r="C2" s="89"/>
    </row>
    <row r="3" spans="1:3" ht="15.75">
      <c r="A3" s="90" t="s">
        <v>53</v>
      </c>
      <c r="B3" s="91" t="s">
        <v>54</v>
      </c>
      <c r="C3" s="89"/>
    </row>
    <row r="4" spans="1:6" ht="15">
      <c r="A4" s="92" t="s">
        <v>44</v>
      </c>
      <c r="B4" s="93">
        <v>0</v>
      </c>
      <c r="C4" s="94"/>
      <c r="E4" s="95"/>
      <c r="F4" s="95"/>
    </row>
    <row r="5" spans="1:6" ht="15">
      <c r="A5" s="92" t="s">
        <v>21</v>
      </c>
      <c r="B5" s="93">
        <v>0</v>
      </c>
      <c r="C5" s="94"/>
      <c r="E5" s="95"/>
      <c r="F5" s="95"/>
    </row>
    <row r="6" spans="1:6" ht="15">
      <c r="A6" s="92" t="s">
        <v>23</v>
      </c>
      <c r="B6" s="93">
        <v>0</v>
      </c>
      <c r="C6" s="94"/>
      <c r="E6" s="95"/>
      <c r="F6" s="95"/>
    </row>
    <row r="7" spans="1:6" ht="15">
      <c r="A7" s="92" t="s">
        <v>55</v>
      </c>
      <c r="B7" s="93"/>
      <c r="C7" s="94"/>
      <c r="E7" s="95"/>
      <c r="F7" s="95"/>
    </row>
    <row r="8" spans="1:6" ht="15">
      <c r="A8" s="92" t="s">
        <v>55</v>
      </c>
      <c r="B8" s="93"/>
      <c r="C8" s="94"/>
      <c r="E8" s="95"/>
      <c r="F8" s="95"/>
    </row>
    <row r="9" spans="1:6" ht="15">
      <c r="A9" s="92" t="s">
        <v>35</v>
      </c>
      <c r="B9" s="93">
        <v>0</v>
      </c>
      <c r="C9" s="94"/>
      <c r="E9" s="95"/>
      <c r="F9" s="95"/>
    </row>
    <row r="10" spans="1:6" ht="15">
      <c r="A10" s="92" t="s">
        <v>21</v>
      </c>
      <c r="B10" s="93">
        <v>0</v>
      </c>
      <c r="C10" s="94"/>
      <c r="E10" s="95"/>
      <c r="F10" s="95"/>
    </row>
    <row r="11" spans="1:6" ht="15">
      <c r="A11" s="92" t="s">
        <v>23</v>
      </c>
      <c r="B11" s="93">
        <v>0</v>
      </c>
      <c r="C11" s="94"/>
      <c r="E11" s="95"/>
      <c r="F11" s="95"/>
    </row>
    <row r="12" spans="1:6" ht="15">
      <c r="A12" s="92" t="s">
        <v>37</v>
      </c>
      <c r="B12" s="93">
        <v>0</v>
      </c>
      <c r="C12" s="94"/>
      <c r="E12" s="95"/>
      <c r="F12" s="95"/>
    </row>
    <row r="13" spans="1:6" ht="15">
      <c r="A13" s="92" t="s">
        <v>21</v>
      </c>
      <c r="B13" s="93">
        <v>0</v>
      </c>
      <c r="C13" s="94"/>
      <c r="E13" s="95"/>
      <c r="F13" s="95"/>
    </row>
    <row r="14" spans="1:6" ht="15">
      <c r="A14" s="92" t="s">
        <v>23</v>
      </c>
      <c r="B14" s="93">
        <v>0</v>
      </c>
      <c r="C14" s="94"/>
      <c r="E14" s="95"/>
      <c r="F14" s="95"/>
    </row>
    <row r="15" spans="1:6" ht="15">
      <c r="A15" s="92" t="s">
        <v>39</v>
      </c>
      <c r="B15" s="93">
        <v>0</v>
      </c>
      <c r="C15" s="94"/>
      <c r="E15" s="95"/>
      <c r="F15" s="95"/>
    </row>
    <row r="16" spans="1:6" ht="15">
      <c r="A16" s="92" t="s">
        <v>21</v>
      </c>
      <c r="B16" s="93">
        <v>0</v>
      </c>
      <c r="C16" s="94"/>
      <c r="E16" s="95"/>
      <c r="F16" s="95"/>
    </row>
    <row r="17" spans="1:6" ht="15">
      <c r="A17" s="92" t="s">
        <v>23</v>
      </c>
      <c r="B17" s="93">
        <v>0</v>
      </c>
      <c r="C17" s="94"/>
      <c r="E17" s="95"/>
      <c r="F17" s="95"/>
    </row>
    <row r="18" spans="1:6" ht="15">
      <c r="A18" s="92" t="s">
        <v>41</v>
      </c>
      <c r="B18" s="93">
        <v>0</v>
      </c>
      <c r="C18" s="94"/>
      <c r="E18" s="95"/>
      <c r="F18" s="95"/>
    </row>
    <row r="19" spans="1:6" ht="15">
      <c r="A19" s="92" t="s">
        <v>21</v>
      </c>
      <c r="B19" s="93">
        <v>0</v>
      </c>
      <c r="C19" s="94"/>
      <c r="E19" s="95"/>
      <c r="F19" s="95"/>
    </row>
    <row r="20" spans="1:6" ht="15">
      <c r="A20" s="92" t="s">
        <v>23</v>
      </c>
      <c r="B20" s="93">
        <v>0</v>
      </c>
      <c r="C20" s="94"/>
      <c r="E20" s="95"/>
      <c r="F20" s="95"/>
    </row>
    <row r="21" spans="1:6" ht="15">
      <c r="A21" s="92" t="s">
        <v>43</v>
      </c>
      <c r="B21" s="93">
        <v>0</v>
      </c>
      <c r="C21" s="94"/>
      <c r="E21" s="95"/>
      <c r="F21" s="95"/>
    </row>
    <row r="22" spans="1:6" ht="15">
      <c r="A22" s="92" t="s">
        <v>21</v>
      </c>
      <c r="B22" s="93">
        <v>0</v>
      </c>
      <c r="C22" s="94"/>
      <c r="E22" s="95"/>
      <c r="F22" s="95"/>
    </row>
    <row r="23" spans="1:3" ht="15">
      <c r="A23" s="92" t="s">
        <v>23</v>
      </c>
      <c r="B23" s="93">
        <v>0</v>
      </c>
      <c r="C23" s="94"/>
    </row>
    <row r="24" spans="1:3" ht="15.75">
      <c r="A24" s="96" t="s">
        <v>56</v>
      </c>
      <c r="B24" s="93">
        <v>0</v>
      </c>
      <c r="C24" s="94"/>
    </row>
    <row r="25" ht="15">
      <c r="C25" s="94"/>
    </row>
    <row r="26" ht="15">
      <c r="C26" s="94"/>
    </row>
    <row r="27" spans="1:3" ht="15">
      <c r="A27" s="89"/>
      <c r="B27" s="89"/>
      <c r="C27" s="89"/>
    </row>
    <row r="28" spans="1:3" ht="21">
      <c r="A28" s="88" t="s">
        <v>57</v>
      </c>
      <c r="B28" s="88"/>
      <c r="C28" s="88"/>
    </row>
    <row r="29" spans="1:3" ht="15">
      <c r="A29" s="97"/>
      <c r="B29" s="97"/>
      <c r="C29" s="97"/>
    </row>
    <row r="30" spans="1:3" ht="15.75">
      <c r="A30" s="90" t="s">
        <v>53</v>
      </c>
      <c r="B30" s="98" t="s">
        <v>54</v>
      </c>
      <c r="C30" s="97"/>
    </row>
    <row r="31" spans="1:3" ht="15">
      <c r="A31" s="92" t="s">
        <v>55</v>
      </c>
      <c r="B31" s="93"/>
      <c r="C31" s="99"/>
    </row>
    <row r="32" spans="1:3" ht="15">
      <c r="A32" s="92" t="s">
        <v>55</v>
      </c>
      <c r="B32" s="93"/>
      <c r="C32" s="99"/>
    </row>
    <row r="33" spans="1:3" ht="15">
      <c r="A33" s="92" t="s">
        <v>35</v>
      </c>
      <c r="B33" s="93">
        <v>0</v>
      </c>
      <c r="C33" s="99"/>
    </row>
    <row r="34" spans="1:3" ht="15">
      <c r="A34" s="92" t="s">
        <v>31</v>
      </c>
      <c r="B34" s="93">
        <v>0</v>
      </c>
      <c r="C34" s="99"/>
    </row>
    <row r="35" spans="1:3" ht="15">
      <c r="A35" s="92" t="s">
        <v>25</v>
      </c>
      <c r="B35" s="93">
        <v>0</v>
      </c>
      <c r="C35" s="99"/>
    </row>
    <row r="36" spans="1:3" ht="15">
      <c r="A36" s="92" t="s">
        <v>27</v>
      </c>
      <c r="B36" s="93">
        <v>0</v>
      </c>
      <c r="C36" s="99"/>
    </row>
    <row r="37" spans="1:3" ht="15">
      <c r="A37" s="92" t="s">
        <v>29</v>
      </c>
      <c r="B37" s="93">
        <v>0</v>
      </c>
      <c r="C37" s="99"/>
    </row>
    <row r="38" spans="1:3" ht="15">
      <c r="A38" s="92" t="s">
        <v>37</v>
      </c>
      <c r="B38" s="93">
        <v>0</v>
      </c>
      <c r="C38" s="99"/>
    </row>
    <row r="39" spans="1:3" ht="15">
      <c r="A39" s="92" t="s">
        <v>31</v>
      </c>
      <c r="B39" s="93">
        <v>0</v>
      </c>
      <c r="C39" s="99"/>
    </row>
    <row r="40" spans="1:3" ht="15">
      <c r="A40" s="92" t="s">
        <v>25</v>
      </c>
      <c r="B40" s="93">
        <v>0</v>
      </c>
      <c r="C40" s="99"/>
    </row>
    <row r="41" spans="1:3" ht="15">
      <c r="A41" s="92" t="s">
        <v>27</v>
      </c>
      <c r="B41" s="93">
        <v>0</v>
      </c>
      <c r="C41" s="99"/>
    </row>
    <row r="42" spans="1:3" ht="15">
      <c r="A42" s="92" t="s">
        <v>29</v>
      </c>
      <c r="B42" s="93">
        <v>0</v>
      </c>
      <c r="C42" s="99"/>
    </row>
    <row r="43" spans="1:3" ht="15">
      <c r="A43" s="92" t="s">
        <v>39</v>
      </c>
      <c r="B43" s="93">
        <v>0</v>
      </c>
      <c r="C43" s="99"/>
    </row>
    <row r="44" spans="1:3" ht="15">
      <c r="A44" s="92" t="s">
        <v>31</v>
      </c>
      <c r="B44" s="93">
        <v>0</v>
      </c>
      <c r="C44" s="99"/>
    </row>
    <row r="45" spans="1:3" ht="15">
      <c r="A45" s="92" t="s">
        <v>25</v>
      </c>
      <c r="B45" s="93">
        <v>0</v>
      </c>
      <c r="C45" s="99"/>
    </row>
    <row r="46" spans="1:3" ht="15">
      <c r="A46" s="92" t="s">
        <v>27</v>
      </c>
      <c r="B46" s="93">
        <v>0</v>
      </c>
      <c r="C46" s="99"/>
    </row>
    <row r="47" spans="1:3" ht="15">
      <c r="A47" s="92" t="s">
        <v>29</v>
      </c>
      <c r="B47" s="93">
        <v>0</v>
      </c>
      <c r="C47" s="99"/>
    </row>
    <row r="48" spans="1:3" ht="15">
      <c r="A48" s="92" t="s">
        <v>41</v>
      </c>
      <c r="B48" s="93">
        <v>0</v>
      </c>
      <c r="C48" s="99"/>
    </row>
    <row r="49" spans="1:3" ht="15">
      <c r="A49" s="92" t="s">
        <v>31</v>
      </c>
      <c r="B49" s="93">
        <v>0</v>
      </c>
      <c r="C49" s="99"/>
    </row>
    <row r="50" spans="1:3" ht="15">
      <c r="A50" s="92" t="s">
        <v>25</v>
      </c>
      <c r="B50" s="93">
        <v>0</v>
      </c>
      <c r="C50" s="99"/>
    </row>
    <row r="51" spans="1:3" ht="15">
      <c r="A51" s="92" t="s">
        <v>27</v>
      </c>
      <c r="B51" s="93">
        <v>0</v>
      </c>
      <c r="C51" s="99"/>
    </row>
    <row r="52" spans="1:3" ht="15">
      <c r="A52" s="92" t="s">
        <v>29</v>
      </c>
      <c r="B52" s="93">
        <v>0</v>
      </c>
      <c r="C52" s="99"/>
    </row>
    <row r="53" spans="1:3" ht="15">
      <c r="A53" s="92" t="s">
        <v>43</v>
      </c>
      <c r="B53" s="93">
        <v>0</v>
      </c>
      <c r="C53" s="99"/>
    </row>
    <row r="54" spans="1:3" ht="15">
      <c r="A54" s="92" t="s">
        <v>31</v>
      </c>
      <c r="B54" s="93">
        <v>0</v>
      </c>
      <c r="C54" s="99"/>
    </row>
    <row r="55" spans="1:3" ht="15">
      <c r="A55" s="92" t="s">
        <v>25</v>
      </c>
      <c r="B55" s="93">
        <v>0</v>
      </c>
      <c r="C55" s="99"/>
    </row>
    <row r="56" spans="1:3" ht="15">
      <c r="A56" s="92" t="s">
        <v>27</v>
      </c>
      <c r="B56" s="93">
        <v>0</v>
      </c>
      <c r="C56" s="99"/>
    </row>
    <row r="57" spans="1:3" ht="15">
      <c r="A57" s="92" t="s">
        <v>29</v>
      </c>
      <c r="B57" s="93">
        <v>0</v>
      </c>
      <c r="C57" s="99"/>
    </row>
    <row r="58" spans="1:3" ht="15.75">
      <c r="A58" s="96" t="s">
        <v>56</v>
      </c>
      <c r="B58" s="93">
        <v>0</v>
      </c>
      <c r="C58" s="99"/>
    </row>
    <row r="59" ht="15">
      <c r="C59" s="99"/>
    </row>
    <row r="60" ht="15">
      <c r="C60" s="99"/>
    </row>
    <row r="61" ht="15">
      <c r="C61" s="99"/>
    </row>
    <row r="62" ht="15">
      <c r="C62" s="99"/>
    </row>
    <row r="63" ht="15">
      <c r="C63" s="99"/>
    </row>
    <row r="64" spans="1:3" ht="21">
      <c r="A64" s="88" t="s">
        <v>58</v>
      </c>
      <c r="B64" s="88"/>
      <c r="C64" s="88"/>
    </row>
    <row r="65" spans="1:3" ht="15">
      <c r="A65" s="97"/>
      <c r="B65" s="97"/>
      <c r="C65" s="97"/>
    </row>
    <row r="66" spans="1:2" ht="15.75">
      <c r="A66" s="90" t="s">
        <v>53</v>
      </c>
      <c r="B66" s="98" t="s">
        <v>54</v>
      </c>
    </row>
    <row r="67" spans="1:2" ht="15">
      <c r="A67" s="92" t="s">
        <v>55</v>
      </c>
      <c r="B67" s="93"/>
    </row>
    <row r="68" spans="1:2" ht="15">
      <c r="A68" s="92" t="s">
        <v>55</v>
      </c>
      <c r="B68" s="93"/>
    </row>
    <row r="69" spans="1:2" ht="15">
      <c r="A69" s="92" t="s">
        <v>35</v>
      </c>
      <c r="B69" s="93">
        <v>0</v>
      </c>
    </row>
    <row r="70" spans="1:2" ht="15">
      <c r="A70" s="92" t="s">
        <v>34</v>
      </c>
      <c r="B70" s="93">
        <v>0</v>
      </c>
    </row>
    <row r="71" spans="1:2" ht="15">
      <c r="A71" s="92" t="s">
        <v>32</v>
      </c>
      <c r="B71" s="93">
        <v>0</v>
      </c>
    </row>
    <row r="72" spans="1:2" ht="15">
      <c r="A72" s="92" t="s">
        <v>37</v>
      </c>
      <c r="B72" s="93">
        <v>0</v>
      </c>
    </row>
    <row r="73" spans="1:2" ht="15">
      <c r="A73" s="92" t="s">
        <v>34</v>
      </c>
      <c r="B73" s="93">
        <v>0</v>
      </c>
    </row>
    <row r="74" spans="1:2" ht="15">
      <c r="A74" s="92" t="s">
        <v>32</v>
      </c>
      <c r="B74" s="93">
        <v>0</v>
      </c>
    </row>
    <row r="75" spans="1:2" ht="15">
      <c r="A75" s="92" t="s">
        <v>39</v>
      </c>
      <c r="B75" s="93">
        <v>0</v>
      </c>
    </row>
    <row r="76" spans="1:2" ht="15">
      <c r="A76" s="92" t="s">
        <v>34</v>
      </c>
      <c r="B76" s="93">
        <v>0</v>
      </c>
    </row>
    <row r="77" spans="1:2" ht="15">
      <c r="A77" s="92" t="s">
        <v>32</v>
      </c>
      <c r="B77" s="93">
        <v>0</v>
      </c>
    </row>
    <row r="78" spans="1:2" ht="15">
      <c r="A78" s="92" t="s">
        <v>41</v>
      </c>
      <c r="B78" s="93">
        <v>0</v>
      </c>
    </row>
    <row r="79" spans="1:2" ht="15">
      <c r="A79" s="92" t="s">
        <v>34</v>
      </c>
      <c r="B79" s="93">
        <v>0</v>
      </c>
    </row>
    <row r="80" spans="1:2" ht="15">
      <c r="A80" s="92" t="s">
        <v>32</v>
      </c>
      <c r="B80" s="93">
        <v>0</v>
      </c>
    </row>
    <row r="81" spans="1:2" ht="15">
      <c r="A81" s="92" t="s">
        <v>43</v>
      </c>
      <c r="B81" s="93">
        <v>0</v>
      </c>
    </row>
    <row r="82" spans="1:2" ht="15">
      <c r="A82" s="92" t="s">
        <v>34</v>
      </c>
      <c r="B82" s="93">
        <v>0</v>
      </c>
    </row>
    <row r="83" spans="1:2" ht="15">
      <c r="A83" s="92" t="s">
        <v>32</v>
      </c>
      <c r="B83" s="93">
        <v>0</v>
      </c>
    </row>
    <row r="84" spans="1:2" ht="15.75">
      <c r="A84" s="96" t="s">
        <v>56</v>
      </c>
      <c r="B84" s="93">
        <v>0</v>
      </c>
    </row>
    <row r="89" spans="1:3" ht="15.75">
      <c r="A89" s="98"/>
      <c r="B89" s="98"/>
      <c r="C89" s="97"/>
    </row>
    <row r="90" spans="1:3" ht="15.75">
      <c r="A90" s="98"/>
      <c r="B90" s="98"/>
      <c r="C90" s="97"/>
    </row>
    <row r="91" spans="1:3" ht="21">
      <c r="A91" s="88" t="s">
        <v>59</v>
      </c>
      <c r="B91" s="88"/>
      <c r="C91" s="88"/>
    </row>
    <row r="92" spans="1:3" ht="15">
      <c r="A92" s="100"/>
      <c r="B92" s="100"/>
      <c r="C92" s="100"/>
    </row>
    <row r="93" spans="1:3" ht="15">
      <c r="A93" s="101"/>
      <c r="B93" s="102"/>
      <c r="C93" s="103"/>
    </row>
    <row r="94" spans="1:9" ht="15">
      <c r="A94" s="104"/>
      <c r="B94" s="105"/>
      <c r="C94" s="106"/>
      <c r="G94" s="107" t="s">
        <v>60</v>
      </c>
      <c r="H94" s="107" t="s">
        <v>54</v>
      </c>
      <c r="I94"/>
    </row>
    <row r="95" spans="1:9" ht="15">
      <c r="A95" s="104"/>
      <c r="B95" s="105"/>
      <c r="C95" s="106"/>
      <c r="G95" s="108" t="s">
        <v>36</v>
      </c>
      <c r="H95" s="109"/>
      <c r="I95"/>
    </row>
    <row r="96" spans="1:9" ht="15">
      <c r="A96" s="104"/>
      <c r="B96" s="105"/>
      <c r="C96" s="106"/>
      <c r="G96" s="110" t="s">
        <v>35</v>
      </c>
      <c r="H96" s="109"/>
      <c r="I96"/>
    </row>
    <row r="97" spans="1:9" ht="15">
      <c r="A97" s="104"/>
      <c r="B97" s="105"/>
      <c r="C97" s="106"/>
      <c r="G97" s="110" t="s">
        <v>37</v>
      </c>
      <c r="H97" s="109"/>
      <c r="I97"/>
    </row>
    <row r="98" spans="1:9" ht="15">
      <c r="A98" s="104"/>
      <c r="B98" s="105"/>
      <c r="C98" s="106"/>
      <c r="G98" s="110" t="s">
        <v>39</v>
      </c>
      <c r="H98" s="109"/>
      <c r="I98"/>
    </row>
    <row r="99" spans="1:9" ht="15">
      <c r="A99" s="104"/>
      <c r="B99" s="105"/>
      <c r="C99" s="106"/>
      <c r="G99" s="110" t="s">
        <v>41</v>
      </c>
      <c r="H99" s="109"/>
      <c r="I99"/>
    </row>
    <row r="100" spans="1:9" ht="15">
      <c r="A100" s="104"/>
      <c r="B100" s="105"/>
      <c r="C100" s="106"/>
      <c r="G100" s="110" t="s">
        <v>43</v>
      </c>
      <c r="H100" s="109"/>
      <c r="I100"/>
    </row>
    <row r="101" spans="1:9" ht="15">
      <c r="A101" s="104"/>
      <c r="B101" s="105"/>
      <c r="C101" s="106"/>
      <c r="G101" s="108" t="s">
        <v>55</v>
      </c>
      <c r="H101" s="109"/>
      <c r="I101"/>
    </row>
    <row r="102" spans="1:9" ht="15">
      <c r="A102" s="104"/>
      <c r="B102" s="105"/>
      <c r="C102" s="106"/>
      <c r="G102" s="110" t="s">
        <v>55</v>
      </c>
      <c r="H102" s="109"/>
      <c r="I102"/>
    </row>
    <row r="103" spans="1:9" ht="15">
      <c r="A103" s="104"/>
      <c r="B103" s="105"/>
      <c r="C103" s="106"/>
      <c r="G103" s="108" t="s">
        <v>56</v>
      </c>
      <c r="H103" s="109"/>
      <c r="I103"/>
    </row>
    <row r="104" spans="1:9" ht="15">
      <c r="A104" s="104"/>
      <c r="B104" s="105"/>
      <c r="C104" s="106"/>
      <c r="G104"/>
      <c r="H104"/>
      <c r="I104"/>
    </row>
    <row r="105" spans="1:9" ht="15">
      <c r="A105" s="104"/>
      <c r="B105" s="105"/>
      <c r="C105" s="106"/>
      <c r="G105"/>
      <c r="H105"/>
      <c r="I105"/>
    </row>
    <row r="106" spans="1:9" ht="15">
      <c r="A106" s="104"/>
      <c r="B106" s="105"/>
      <c r="C106" s="106"/>
      <c r="G106"/>
      <c r="H106"/>
      <c r="I106"/>
    </row>
    <row r="107" spans="1:9" ht="15">
      <c r="A107" s="104"/>
      <c r="B107" s="105"/>
      <c r="C107" s="106"/>
      <c r="G107"/>
      <c r="H107"/>
      <c r="I107"/>
    </row>
    <row r="108" spans="1:9" ht="15">
      <c r="A108" s="104"/>
      <c r="B108" s="105"/>
      <c r="C108" s="106"/>
      <c r="G108"/>
      <c r="H108"/>
      <c r="I108"/>
    </row>
    <row r="109" spans="1:9" ht="15">
      <c r="A109" s="104"/>
      <c r="B109" s="105"/>
      <c r="C109" s="106"/>
      <c r="G109"/>
      <c r="H109"/>
      <c r="I109"/>
    </row>
    <row r="110" spans="1:9" ht="15">
      <c r="A110" s="111"/>
      <c r="B110" s="112"/>
      <c r="C110" s="113"/>
      <c r="G110"/>
      <c r="H110"/>
      <c r="I110"/>
    </row>
    <row r="111" spans="7:9" ht="15">
      <c r="G111"/>
      <c r="H111"/>
      <c r="I111"/>
    </row>
    <row r="112" spans="1:3" ht="21">
      <c r="A112" s="88" t="s">
        <v>61</v>
      </c>
      <c r="B112" s="88"/>
      <c r="C112" s="88"/>
    </row>
    <row r="113" spans="1:3" ht="15.75">
      <c r="A113" s="98"/>
      <c r="B113" s="98"/>
      <c r="C113" s="97"/>
    </row>
    <row r="114" spans="1:2" ht="15.75">
      <c r="A114" s="114" t="s">
        <v>53</v>
      </c>
      <c r="B114" s="98" t="s">
        <v>54</v>
      </c>
    </row>
    <row r="115" spans="1:2" ht="15">
      <c r="A115" s="115" t="s">
        <v>55</v>
      </c>
      <c r="B115" s="93">
        <v>0</v>
      </c>
    </row>
    <row r="116" spans="1:2" ht="15">
      <c r="A116" s="116" t="s">
        <v>55</v>
      </c>
      <c r="B116" s="93">
        <v>0</v>
      </c>
    </row>
    <row r="117" spans="1:2" ht="15">
      <c r="A117" s="115" t="s">
        <v>35</v>
      </c>
      <c r="B117" s="93">
        <v>0</v>
      </c>
    </row>
    <row r="118" spans="1:2" ht="15">
      <c r="A118" s="116" t="s">
        <v>40</v>
      </c>
      <c r="B118" s="93">
        <v>0</v>
      </c>
    </row>
    <row r="119" spans="1:2" ht="15">
      <c r="A119" s="116" t="s">
        <v>38</v>
      </c>
      <c r="B119" s="93">
        <v>0</v>
      </c>
    </row>
    <row r="120" spans="1:2" ht="15">
      <c r="A120" s="115" t="s">
        <v>37</v>
      </c>
      <c r="B120" s="93">
        <v>0</v>
      </c>
    </row>
    <row r="121" spans="1:2" ht="15">
      <c r="A121" s="116" t="s">
        <v>40</v>
      </c>
      <c r="B121" s="93">
        <v>0</v>
      </c>
    </row>
    <row r="122" spans="1:2" ht="15">
      <c r="A122" s="116" t="s">
        <v>38</v>
      </c>
      <c r="B122" s="93">
        <v>0</v>
      </c>
    </row>
    <row r="123" spans="1:2" ht="15">
      <c r="A123" s="115" t="s">
        <v>39</v>
      </c>
      <c r="B123" s="93">
        <v>0</v>
      </c>
    </row>
    <row r="124" spans="1:2" ht="15">
      <c r="A124" s="116" t="s">
        <v>40</v>
      </c>
      <c r="B124" s="93">
        <v>0</v>
      </c>
    </row>
    <row r="125" spans="1:2" ht="15">
      <c r="A125" s="116" t="s">
        <v>38</v>
      </c>
      <c r="B125" s="93">
        <v>0</v>
      </c>
    </row>
    <row r="126" spans="1:2" ht="15">
      <c r="A126" s="115" t="s">
        <v>41</v>
      </c>
      <c r="B126" s="93">
        <v>0</v>
      </c>
    </row>
    <row r="127" spans="1:2" ht="15">
      <c r="A127" s="116" t="s">
        <v>40</v>
      </c>
      <c r="B127" s="93">
        <v>0</v>
      </c>
    </row>
    <row r="128" spans="1:2" ht="15">
      <c r="A128" s="116" t="s">
        <v>38</v>
      </c>
      <c r="B128" s="93">
        <v>0</v>
      </c>
    </row>
    <row r="129" spans="1:2" ht="15">
      <c r="A129" s="115" t="s">
        <v>43</v>
      </c>
      <c r="B129" s="93">
        <v>0</v>
      </c>
    </row>
    <row r="130" spans="1:2" ht="15">
      <c r="A130" s="116" t="s">
        <v>40</v>
      </c>
      <c r="B130" s="93">
        <v>0</v>
      </c>
    </row>
    <row r="131" spans="1:2" ht="15">
      <c r="A131" s="116" t="s">
        <v>38</v>
      </c>
      <c r="B131" s="93">
        <v>0</v>
      </c>
    </row>
    <row r="132" spans="1:2" ht="15">
      <c r="A132" s="115" t="s">
        <v>56</v>
      </c>
      <c r="B132" s="93">
        <v>0</v>
      </c>
    </row>
    <row r="139" spans="1:3" ht="21">
      <c r="A139" s="88" t="s">
        <v>62</v>
      </c>
      <c r="B139" s="88"/>
      <c r="C139" s="88"/>
    </row>
    <row r="140" spans="1:3" ht="15.75">
      <c r="A140" s="98"/>
      <c r="B140" s="98"/>
      <c r="C140" s="97"/>
    </row>
    <row r="141" spans="1:2" ht="15.75">
      <c r="A141" s="114" t="s">
        <v>53</v>
      </c>
      <c r="B141" s="98" t="s">
        <v>54</v>
      </c>
    </row>
    <row r="142" spans="1:2" ht="15">
      <c r="A142" s="115" t="s">
        <v>55</v>
      </c>
      <c r="B142" s="93"/>
    </row>
    <row r="143" spans="1:2" ht="15">
      <c r="A143" s="116" t="s">
        <v>55</v>
      </c>
      <c r="B143" s="93"/>
    </row>
    <row r="144" spans="1:2" ht="15">
      <c r="A144" s="115" t="s">
        <v>35</v>
      </c>
      <c r="B144" s="93">
        <v>0</v>
      </c>
    </row>
    <row r="145" spans="1:2" ht="15">
      <c r="A145" s="116" t="s">
        <v>42</v>
      </c>
      <c r="B145" s="93">
        <v>0</v>
      </c>
    </row>
    <row r="146" spans="1:2" ht="15">
      <c r="A146" s="115" t="s">
        <v>37</v>
      </c>
      <c r="B146" s="93"/>
    </row>
    <row r="147" spans="1:2" ht="15">
      <c r="A147" s="116" t="s">
        <v>42</v>
      </c>
      <c r="B147" s="93"/>
    </row>
    <row r="148" spans="1:2" ht="21" customHeight="1">
      <c r="A148" s="115" t="s">
        <v>39</v>
      </c>
      <c r="B148" s="93">
        <v>0</v>
      </c>
    </row>
    <row r="149" spans="1:2" ht="15" customHeight="1">
      <c r="A149" s="116" t="s">
        <v>42</v>
      </c>
      <c r="B149" s="93">
        <v>0</v>
      </c>
    </row>
    <row r="150" spans="1:2" ht="31.5" customHeight="1">
      <c r="A150" s="115" t="s">
        <v>41</v>
      </c>
      <c r="B150" s="93">
        <v>0</v>
      </c>
    </row>
    <row r="151" spans="1:2" ht="15" customHeight="1">
      <c r="A151" s="116" t="s">
        <v>42</v>
      </c>
      <c r="B151" s="93">
        <v>0</v>
      </c>
    </row>
    <row r="152" spans="1:2" ht="15" customHeight="1">
      <c r="A152" s="115" t="s">
        <v>43</v>
      </c>
      <c r="B152" s="93">
        <v>0</v>
      </c>
    </row>
    <row r="153" spans="1:2" ht="15.75" customHeight="1">
      <c r="A153" s="116" t="s">
        <v>42</v>
      </c>
      <c r="B153" s="93">
        <v>0</v>
      </c>
    </row>
    <row r="154" spans="1:2" ht="15" customHeight="1">
      <c r="A154" s="115" t="s">
        <v>56</v>
      </c>
      <c r="B154" s="93">
        <v>0</v>
      </c>
    </row>
    <row r="155" ht="15" customHeight="1"/>
    <row r="156" ht="15" customHeight="1"/>
    <row r="158" spans="1:3" ht="21">
      <c r="A158" s="88" t="s">
        <v>63</v>
      </c>
      <c r="B158" s="88"/>
      <c r="C158" s="88"/>
    </row>
    <row r="160" spans="1:2" ht="15">
      <c r="A160" s="114" t="s">
        <v>60</v>
      </c>
      <c r="B160" s="114" t="s">
        <v>54</v>
      </c>
    </row>
    <row r="161" spans="1:2" ht="15">
      <c r="A161" s="115" t="s">
        <v>35</v>
      </c>
      <c r="B161" s="93">
        <v>0</v>
      </c>
    </row>
    <row r="162" spans="1:2" ht="15">
      <c r="A162" s="116" t="s">
        <v>28</v>
      </c>
      <c r="B162" s="93">
        <v>0</v>
      </c>
    </row>
    <row r="163" spans="1:2" ht="15">
      <c r="A163" s="115" t="s">
        <v>37</v>
      </c>
      <c r="B163" s="93">
        <v>0</v>
      </c>
    </row>
    <row r="164" spans="1:2" ht="15">
      <c r="A164" s="116" t="s">
        <v>28</v>
      </c>
      <c r="B164" s="93">
        <v>0</v>
      </c>
    </row>
    <row r="165" spans="1:2" ht="15">
      <c r="A165" s="115" t="s">
        <v>39</v>
      </c>
      <c r="B165" s="93">
        <v>0</v>
      </c>
    </row>
    <row r="166" spans="1:2" ht="15">
      <c r="A166" s="116" t="s">
        <v>28</v>
      </c>
      <c r="B166" s="93">
        <v>0</v>
      </c>
    </row>
    <row r="167" spans="1:2" ht="15">
      <c r="A167" s="115" t="s">
        <v>41</v>
      </c>
      <c r="B167" s="93">
        <v>0</v>
      </c>
    </row>
    <row r="168" spans="1:2" ht="15">
      <c r="A168" s="116" t="s">
        <v>28</v>
      </c>
      <c r="B168" s="93">
        <v>0</v>
      </c>
    </row>
    <row r="169" spans="1:2" ht="15">
      <c r="A169" s="115" t="s">
        <v>43</v>
      </c>
      <c r="B169" s="93">
        <v>0</v>
      </c>
    </row>
    <row r="170" spans="1:2" ht="15">
      <c r="A170" s="116" t="s">
        <v>28</v>
      </c>
      <c r="B170" s="93">
        <v>0</v>
      </c>
    </row>
    <row r="171" spans="1:2" ht="15">
      <c r="A171" s="115" t="s">
        <v>55</v>
      </c>
      <c r="B171" s="93"/>
    </row>
    <row r="172" spans="1:2" ht="15">
      <c r="A172" s="116" t="s">
        <v>55</v>
      </c>
      <c r="B172" s="93"/>
    </row>
    <row r="173" spans="1:2" ht="15">
      <c r="A173" s="115" t="s">
        <v>56</v>
      </c>
      <c r="B173" s="93">
        <v>0</v>
      </c>
    </row>
  </sheetData>
  <sheetProtection selectLockedCells="1" selectUnlockedCells="1"/>
  <mergeCells count="7">
    <mergeCell ref="A1:C1"/>
    <mergeCell ref="A28:C28"/>
    <mergeCell ref="A64:C64"/>
    <mergeCell ref="A91:C91"/>
    <mergeCell ref="A112:C112"/>
    <mergeCell ref="A139:C139"/>
    <mergeCell ref="A158:C1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40"/>
  <sheetViews>
    <sheetView zoomScale="87" zoomScaleNormal="87" workbookViewId="0" topLeftCell="A1">
      <selection activeCell="I3" sqref="I3"/>
    </sheetView>
  </sheetViews>
  <sheetFormatPr defaultColWidth="11.421875" defaultRowHeight="15"/>
  <cols>
    <col min="1" max="1" width="3.8515625" style="1" customWidth="1"/>
    <col min="2" max="2" width="25.8515625" style="1" customWidth="1"/>
    <col min="3" max="3" width="18.7109375" style="1" customWidth="1"/>
    <col min="4" max="4" width="23.421875" style="1" customWidth="1"/>
    <col min="5" max="5" width="24.28125" style="1" customWidth="1"/>
    <col min="6" max="6" width="14.00390625" style="1" customWidth="1"/>
    <col min="7" max="7" width="17.140625" style="1" customWidth="1"/>
    <col min="8" max="8" width="27.7109375" style="1" customWidth="1"/>
    <col min="9" max="9" width="28.7109375" style="1" customWidth="1"/>
    <col min="10" max="16384" width="11.421875" style="1" customWidth="1"/>
  </cols>
  <sheetData>
    <row r="1" spans="1:9" ht="31.5" customHeight="1">
      <c r="A1" s="117" t="s">
        <v>64</v>
      </c>
      <c r="B1" s="118" t="s">
        <v>65</v>
      </c>
      <c r="C1" s="119" t="s">
        <v>66</v>
      </c>
      <c r="D1" s="120" t="s">
        <v>67</v>
      </c>
      <c r="E1" s="120" t="s">
        <v>68</v>
      </c>
      <c r="F1" s="120" t="s">
        <v>69</v>
      </c>
      <c r="G1" s="120" t="s">
        <v>70</v>
      </c>
      <c r="H1" s="120" t="s">
        <v>71</v>
      </c>
      <c r="I1" s="121" t="s">
        <v>72</v>
      </c>
    </row>
    <row r="2" spans="1:9" s="59" customFormat="1" ht="15">
      <c r="A2" s="122">
        <v>1</v>
      </c>
      <c r="B2" s="123"/>
      <c r="C2" s="123"/>
      <c r="D2" s="123"/>
      <c r="E2" s="123"/>
      <c r="F2" s="123"/>
      <c r="G2" s="124"/>
      <c r="H2" s="125"/>
      <c r="I2" s="126"/>
    </row>
    <row r="3" spans="1:9" s="59" customFormat="1" ht="15">
      <c r="A3" s="122">
        <v>2</v>
      </c>
      <c r="B3" s="127"/>
      <c r="C3" s="127"/>
      <c r="D3" s="123"/>
      <c r="E3" s="127"/>
      <c r="F3" s="127"/>
      <c r="G3" s="128"/>
      <c r="H3" s="125"/>
      <c r="I3" s="126"/>
    </row>
    <row r="4" spans="1:9" s="59" customFormat="1" ht="15">
      <c r="A4" s="122">
        <v>3</v>
      </c>
      <c r="B4" s="127"/>
      <c r="C4" s="127"/>
      <c r="D4" s="123"/>
      <c r="E4" s="127"/>
      <c r="F4" s="127"/>
      <c r="G4" s="128"/>
      <c r="H4" s="125"/>
      <c r="I4" s="126"/>
    </row>
    <row r="5" spans="1:9" s="59" customFormat="1" ht="15">
      <c r="A5" s="122">
        <v>4</v>
      </c>
      <c r="B5" s="127"/>
      <c r="C5" s="127"/>
      <c r="D5" s="123"/>
      <c r="E5" s="127"/>
      <c r="F5" s="127"/>
      <c r="G5" s="128"/>
      <c r="H5" s="125"/>
      <c r="I5" s="126"/>
    </row>
    <row r="6" spans="1:9" s="59" customFormat="1" ht="15">
      <c r="A6" s="122">
        <v>5</v>
      </c>
      <c r="B6" s="127"/>
      <c r="C6" s="127"/>
      <c r="D6" s="123"/>
      <c r="E6" s="127"/>
      <c r="F6" s="127"/>
      <c r="G6" s="128"/>
      <c r="H6" s="125"/>
      <c r="I6" s="126"/>
    </row>
    <row r="7" spans="1:9" s="59" customFormat="1" ht="15">
      <c r="A7" s="122">
        <v>6</v>
      </c>
      <c r="B7" s="127"/>
      <c r="C7" s="127"/>
      <c r="D7" s="123"/>
      <c r="E7" s="127"/>
      <c r="F7" s="127"/>
      <c r="G7" s="128"/>
      <c r="H7" s="125"/>
      <c r="I7" s="126"/>
    </row>
    <row r="8" spans="1:9" s="59" customFormat="1" ht="15">
      <c r="A8" s="122">
        <v>7</v>
      </c>
      <c r="B8" s="129"/>
      <c r="C8" s="127"/>
      <c r="D8" s="123"/>
      <c r="E8" s="129"/>
      <c r="F8" s="129"/>
      <c r="G8" s="130"/>
      <c r="H8" s="125"/>
      <c r="I8" s="126"/>
    </row>
    <row r="9" spans="1:9" s="59" customFormat="1" ht="15">
      <c r="A9" s="122">
        <v>8</v>
      </c>
      <c r="B9" s="129"/>
      <c r="C9" s="127"/>
      <c r="D9" s="123"/>
      <c r="E9" s="129"/>
      <c r="F9" s="129"/>
      <c r="G9" s="130"/>
      <c r="H9" s="125"/>
      <c r="I9" s="126"/>
    </row>
    <row r="10" spans="1:9" s="59" customFormat="1" ht="15">
      <c r="A10" s="122">
        <v>9</v>
      </c>
      <c r="B10" s="129"/>
      <c r="C10" s="129"/>
      <c r="D10" s="123"/>
      <c r="E10" s="129"/>
      <c r="F10" s="129"/>
      <c r="G10" s="130"/>
      <c r="H10" s="125"/>
      <c r="I10" s="126"/>
    </row>
    <row r="11" spans="1:9" s="59" customFormat="1" ht="15">
      <c r="A11" s="122">
        <v>10</v>
      </c>
      <c r="B11" s="129"/>
      <c r="C11" s="129"/>
      <c r="D11" s="123"/>
      <c r="E11" s="129"/>
      <c r="F11" s="129"/>
      <c r="G11" s="130"/>
      <c r="H11" s="125"/>
      <c r="I11" s="126"/>
    </row>
    <row r="12" spans="1:9" s="59" customFormat="1" ht="15">
      <c r="A12" s="122">
        <v>11</v>
      </c>
      <c r="B12" s="129"/>
      <c r="C12" s="129"/>
      <c r="D12" s="123"/>
      <c r="E12" s="129"/>
      <c r="F12" s="129"/>
      <c r="G12" s="130"/>
      <c r="H12" s="125"/>
      <c r="I12" s="126"/>
    </row>
    <row r="13" spans="1:9" s="59" customFormat="1" ht="15">
      <c r="A13" s="131">
        <v>12</v>
      </c>
      <c r="B13" s="129"/>
      <c r="C13" s="129"/>
      <c r="D13" s="123"/>
      <c r="E13" s="129"/>
      <c r="F13" s="129"/>
      <c r="G13" s="130"/>
      <c r="H13" s="125"/>
      <c r="I13" s="126"/>
    </row>
    <row r="14" spans="1:9" s="59" customFormat="1" ht="15">
      <c r="A14" s="132">
        <v>13</v>
      </c>
      <c r="B14" s="127"/>
      <c r="C14" s="127"/>
      <c r="D14" s="123"/>
      <c r="E14" s="127"/>
      <c r="F14" s="127"/>
      <c r="G14" s="128"/>
      <c r="H14" s="125"/>
      <c r="I14" s="126"/>
    </row>
    <row r="15" spans="1:9" s="59" customFormat="1" ht="15">
      <c r="A15" s="132">
        <v>14</v>
      </c>
      <c r="B15" s="127"/>
      <c r="C15" s="127"/>
      <c r="D15" s="123"/>
      <c r="E15" s="127"/>
      <c r="F15" s="127"/>
      <c r="G15" s="128"/>
      <c r="H15" s="125"/>
      <c r="I15" s="126"/>
    </row>
    <row r="16" spans="1:9" s="59" customFormat="1" ht="15">
      <c r="A16" s="132">
        <v>15</v>
      </c>
      <c r="B16" s="127"/>
      <c r="C16" s="127"/>
      <c r="D16" s="123"/>
      <c r="E16" s="127"/>
      <c r="F16" s="127"/>
      <c r="G16" s="128"/>
      <c r="H16" s="125"/>
      <c r="I16" s="126"/>
    </row>
    <row r="17" spans="1:9" s="59" customFormat="1" ht="15">
      <c r="A17" s="132">
        <v>16</v>
      </c>
      <c r="B17" s="127"/>
      <c r="C17" s="127"/>
      <c r="D17" s="123"/>
      <c r="E17" s="127"/>
      <c r="F17" s="127"/>
      <c r="G17" s="128"/>
      <c r="H17" s="125"/>
      <c r="I17" s="126"/>
    </row>
    <row r="18" spans="1:9" s="59" customFormat="1" ht="15">
      <c r="A18" s="132">
        <v>17</v>
      </c>
      <c r="B18" s="127"/>
      <c r="C18" s="127"/>
      <c r="D18" s="123"/>
      <c r="E18" s="127"/>
      <c r="F18" s="127"/>
      <c r="G18" s="128"/>
      <c r="H18" s="125"/>
      <c r="I18" s="126"/>
    </row>
    <row r="19" spans="1:9" s="59" customFormat="1" ht="15">
      <c r="A19" s="132">
        <v>18</v>
      </c>
      <c r="B19" s="127"/>
      <c r="C19" s="127"/>
      <c r="D19" s="123"/>
      <c r="E19" s="127"/>
      <c r="F19" s="127"/>
      <c r="G19" s="128"/>
      <c r="H19" s="125"/>
      <c r="I19" s="126"/>
    </row>
    <row r="20" spans="1:9" s="59" customFormat="1" ht="15">
      <c r="A20" s="132">
        <v>19</v>
      </c>
      <c r="B20" s="127"/>
      <c r="C20" s="127"/>
      <c r="D20" s="123"/>
      <c r="E20" s="127"/>
      <c r="F20" s="127"/>
      <c r="G20" s="128"/>
      <c r="H20" s="125"/>
      <c r="I20" s="126"/>
    </row>
    <row r="21" spans="1:9" s="59" customFormat="1" ht="15.75">
      <c r="A21" s="132">
        <v>20</v>
      </c>
      <c r="B21" s="127"/>
      <c r="C21" s="127"/>
      <c r="D21" s="123"/>
      <c r="E21" s="127"/>
      <c r="F21" s="127"/>
      <c r="G21" s="128"/>
      <c r="H21" s="125"/>
      <c r="I21" s="126"/>
    </row>
    <row r="22" spans="1:9" ht="15" hidden="1">
      <c r="A22" s="133"/>
      <c r="B22" s="134"/>
      <c r="C22" s="134" t="s">
        <v>44</v>
      </c>
      <c r="D22" s="134" t="s">
        <v>21</v>
      </c>
      <c r="E22" s="134"/>
      <c r="F22" s="134"/>
      <c r="G22" s="134"/>
      <c r="H22" s="135">
        <v>0</v>
      </c>
      <c r="I22" s="135">
        <v>0</v>
      </c>
    </row>
    <row r="23" spans="1:9" ht="15" hidden="1">
      <c r="A23" s="136"/>
      <c r="B23" s="137"/>
      <c r="C23" s="137" t="s">
        <v>35</v>
      </c>
      <c r="D23" s="134" t="s">
        <v>21</v>
      </c>
      <c r="E23" s="137"/>
      <c r="F23" s="137"/>
      <c r="G23" s="137"/>
      <c r="H23" s="135">
        <v>0</v>
      </c>
      <c r="I23" s="135">
        <v>0</v>
      </c>
    </row>
    <row r="24" spans="1:9" ht="15" hidden="1">
      <c r="A24" s="133"/>
      <c r="B24" s="134"/>
      <c r="C24" s="134" t="s">
        <v>37</v>
      </c>
      <c r="D24" s="134" t="s">
        <v>21</v>
      </c>
      <c r="E24" s="134"/>
      <c r="F24" s="134"/>
      <c r="G24" s="134"/>
      <c r="H24" s="135">
        <v>0</v>
      </c>
      <c r="I24" s="135">
        <v>0</v>
      </c>
    </row>
    <row r="25" spans="1:9" ht="15" hidden="1">
      <c r="A25" s="136"/>
      <c r="B25" s="137"/>
      <c r="C25" s="137" t="s">
        <v>39</v>
      </c>
      <c r="D25" s="134" t="s">
        <v>21</v>
      </c>
      <c r="E25" s="137"/>
      <c r="F25" s="137"/>
      <c r="G25" s="137"/>
      <c r="H25" s="135">
        <v>0</v>
      </c>
      <c r="I25" s="135">
        <v>0</v>
      </c>
    </row>
    <row r="26" spans="1:9" ht="15" hidden="1">
      <c r="A26" s="133"/>
      <c r="B26" s="134"/>
      <c r="C26" s="134" t="s">
        <v>41</v>
      </c>
      <c r="D26" s="134" t="s">
        <v>21</v>
      </c>
      <c r="E26" s="134"/>
      <c r="F26" s="134"/>
      <c r="G26" s="134"/>
      <c r="H26" s="135">
        <v>0</v>
      </c>
      <c r="I26" s="135">
        <v>0</v>
      </c>
    </row>
    <row r="27" spans="1:9" ht="15" hidden="1">
      <c r="A27" s="136"/>
      <c r="B27" s="137"/>
      <c r="C27" s="134" t="s">
        <v>43</v>
      </c>
      <c r="D27" s="134" t="s">
        <v>21</v>
      </c>
      <c r="E27" s="137"/>
      <c r="F27" s="137"/>
      <c r="G27" s="137"/>
      <c r="H27" s="135">
        <v>0</v>
      </c>
      <c r="I27" s="135">
        <v>0</v>
      </c>
    </row>
    <row r="28" spans="1:9" ht="15" hidden="1">
      <c r="A28" s="133"/>
      <c r="B28" s="134"/>
      <c r="C28" s="134" t="s">
        <v>44</v>
      </c>
      <c r="D28" s="134" t="s">
        <v>23</v>
      </c>
      <c r="E28" s="134"/>
      <c r="F28" s="134"/>
      <c r="G28" s="134"/>
      <c r="H28" s="135">
        <v>0</v>
      </c>
      <c r="I28" s="135">
        <v>0</v>
      </c>
    </row>
    <row r="29" spans="1:9" ht="15" hidden="1">
      <c r="A29" s="136"/>
      <c r="B29" s="137"/>
      <c r="C29" s="137" t="s">
        <v>35</v>
      </c>
      <c r="D29" s="134" t="s">
        <v>23</v>
      </c>
      <c r="E29" s="137"/>
      <c r="F29" s="137"/>
      <c r="G29" s="137"/>
      <c r="H29" s="135">
        <v>0</v>
      </c>
      <c r="I29" s="135">
        <v>0</v>
      </c>
    </row>
    <row r="30" spans="1:9" ht="15" hidden="1">
      <c r="A30" s="136"/>
      <c r="B30" s="137"/>
      <c r="C30" s="137" t="s">
        <v>37</v>
      </c>
      <c r="D30" s="134" t="s">
        <v>23</v>
      </c>
      <c r="E30" s="137"/>
      <c r="F30" s="137"/>
      <c r="G30" s="137"/>
      <c r="H30" s="135">
        <v>0</v>
      </c>
      <c r="I30" s="135">
        <v>0</v>
      </c>
    </row>
    <row r="31" spans="1:9" ht="15" hidden="1">
      <c r="A31" s="136"/>
      <c r="B31" s="137"/>
      <c r="C31" s="137" t="s">
        <v>39</v>
      </c>
      <c r="D31" s="134" t="s">
        <v>23</v>
      </c>
      <c r="E31" s="137"/>
      <c r="F31" s="137"/>
      <c r="G31" s="137"/>
      <c r="H31" s="135">
        <v>0</v>
      </c>
      <c r="I31" s="135">
        <v>0</v>
      </c>
    </row>
    <row r="32" spans="1:9" ht="15" hidden="1">
      <c r="A32" s="136"/>
      <c r="B32" s="137"/>
      <c r="C32" s="137" t="s">
        <v>41</v>
      </c>
      <c r="D32" s="134" t="s">
        <v>23</v>
      </c>
      <c r="E32" s="137"/>
      <c r="F32" s="137"/>
      <c r="G32" s="137"/>
      <c r="H32" s="135">
        <v>0</v>
      </c>
      <c r="I32" s="135">
        <v>0</v>
      </c>
    </row>
    <row r="33" spans="1:9" ht="15.75" hidden="1">
      <c r="A33" s="136"/>
      <c r="B33" s="137"/>
      <c r="C33" s="137" t="s">
        <v>43</v>
      </c>
      <c r="D33" s="134" t="s">
        <v>23</v>
      </c>
      <c r="E33" s="137"/>
      <c r="F33" s="137"/>
      <c r="G33" s="137"/>
      <c r="H33" s="135">
        <v>0</v>
      </c>
      <c r="I33" s="135">
        <v>0</v>
      </c>
    </row>
    <row r="34" spans="1:9" ht="32.25" customHeight="1">
      <c r="A34" s="138" t="s">
        <v>73</v>
      </c>
      <c r="B34" s="138"/>
      <c r="C34" s="138"/>
      <c r="D34" s="138"/>
      <c r="E34" s="138"/>
      <c r="F34" s="138"/>
      <c r="G34" s="45" t="s">
        <v>74</v>
      </c>
      <c r="H34" s="45"/>
      <c r="I34" s="139">
        <f>SUM(I2:I33)</f>
        <v>0</v>
      </c>
    </row>
    <row r="35" spans="1:9" ht="15">
      <c r="A35" s="140"/>
      <c r="B35" s="140"/>
      <c r="C35" s="140"/>
      <c r="D35" s="140"/>
      <c r="E35" s="140"/>
      <c r="F35" s="140"/>
      <c r="G35" s="140"/>
      <c r="H35" s="140"/>
      <c r="I35" s="140"/>
    </row>
    <row r="36" ht="15">
      <c r="I36" s="140"/>
    </row>
    <row r="37" ht="15">
      <c r="I37" s="140"/>
    </row>
    <row r="38" ht="15">
      <c r="I38" s="140"/>
    </row>
    <row r="39" spans="2:9" ht="15" hidden="1">
      <c r="B39" s="1">
        <f>Listes!D9</f>
        <v>0</v>
      </c>
      <c r="I39" s="140"/>
    </row>
    <row r="40" spans="2:9" ht="15" hidden="1">
      <c r="B40" s="1">
        <f>Listes!D1</f>
        <v>0</v>
      </c>
      <c r="I40" s="140"/>
    </row>
  </sheetData>
  <sheetProtection password="CD68" sheet="1" formatColumns="0" formatRows="0" insertRows="0" selectLockedCells="1"/>
  <mergeCells count="2">
    <mergeCell ref="A34:F34"/>
    <mergeCell ref="G34:H34"/>
  </mergeCells>
  <dataValidations count="4">
    <dataValidation type="list" allowBlank="1" showErrorMessage="1" sqref="F22:F33">
      <formula1>Liste_actions</formula1>
      <formula2>0</formula2>
    </dataValidation>
    <dataValidation type="list" allowBlank="1" showErrorMessage="1" sqref="C22:C33">
      <formula1>SO_devis</formula1>
      <formula2>0</formula2>
    </dataValidation>
    <dataValidation type="list" allowBlank="1" showErrorMessage="1" sqref="C2:C21">
      <formula1>INDIRECT($B$39)</formula1>
      <formula2>0</formula2>
    </dataValidation>
    <dataValidation type="list" allowBlank="1" showErrorMessage="1" sqref="D2:D21">
      <formula1>INDIRECT($B$40)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J86"/>
  <sheetViews>
    <sheetView zoomScale="68" zoomScaleNormal="68" workbookViewId="0" topLeftCell="A17">
      <selection activeCell="J5" sqref="J5"/>
    </sheetView>
  </sheetViews>
  <sheetFormatPr defaultColWidth="11.421875" defaultRowHeight="15"/>
  <cols>
    <col min="1" max="1" width="5.57421875" style="1" customWidth="1"/>
    <col min="2" max="2" width="54.57421875" style="1" customWidth="1"/>
    <col min="3" max="3" width="52.140625" style="1" customWidth="1"/>
    <col min="4" max="4" width="40.57421875" style="1" customWidth="1"/>
    <col min="5" max="7" width="35.7109375" style="1" customWidth="1"/>
    <col min="8" max="8" width="7.7109375" style="1" customWidth="1"/>
    <col min="9" max="9" width="29.421875" style="1" customWidth="1"/>
    <col min="10" max="10" width="25.7109375" style="1" customWidth="1"/>
    <col min="11" max="16384" width="11.421875" style="1" customWidth="1"/>
  </cols>
  <sheetData>
    <row r="1" spans="1:10" s="146" customFormat="1" ht="30.75">
      <c r="A1" s="141" t="s">
        <v>64</v>
      </c>
      <c r="B1" s="142" t="s">
        <v>75</v>
      </c>
      <c r="C1" s="143" t="s">
        <v>66</v>
      </c>
      <c r="D1" s="144" t="s">
        <v>67</v>
      </c>
      <c r="E1" s="142" t="s">
        <v>76</v>
      </c>
      <c r="F1" s="142" t="s">
        <v>77</v>
      </c>
      <c r="G1" s="142" t="s">
        <v>78</v>
      </c>
      <c r="H1" s="142" t="s">
        <v>79</v>
      </c>
      <c r="I1" s="142" t="s">
        <v>80</v>
      </c>
      <c r="J1" s="145" t="s">
        <v>72</v>
      </c>
    </row>
    <row r="2" spans="1:10" s="153" customFormat="1" ht="15">
      <c r="A2" s="147">
        <v>1</v>
      </c>
      <c r="B2" s="148"/>
      <c r="C2" s="148"/>
      <c r="D2" s="148"/>
      <c r="E2" s="149"/>
      <c r="F2" s="150"/>
      <c r="G2" s="150"/>
      <c r="H2" s="148"/>
      <c r="I2" s="151">
        <f aca="true" t="shared" si="0" ref="I2:I21">IF(F2=0,0,(E2/F2)*G2)</f>
        <v>0</v>
      </c>
      <c r="J2" s="152"/>
    </row>
    <row r="3" spans="1:10" s="153" customFormat="1" ht="15">
      <c r="A3" s="154">
        <v>2</v>
      </c>
      <c r="B3" s="155"/>
      <c r="C3" s="155"/>
      <c r="D3" s="155"/>
      <c r="E3" s="156"/>
      <c r="F3" s="157"/>
      <c r="G3" s="157"/>
      <c r="H3" s="155"/>
      <c r="I3" s="151">
        <f t="shared" si="0"/>
        <v>0</v>
      </c>
      <c r="J3" s="158"/>
    </row>
    <row r="4" spans="1:10" s="153" customFormat="1" ht="15">
      <c r="A4" s="154">
        <v>3</v>
      </c>
      <c r="B4" s="155"/>
      <c r="C4" s="155"/>
      <c r="D4" s="155"/>
      <c r="E4" s="156"/>
      <c r="F4" s="157"/>
      <c r="G4" s="157"/>
      <c r="H4" s="155"/>
      <c r="I4" s="151">
        <f t="shared" si="0"/>
        <v>0</v>
      </c>
      <c r="J4" s="158"/>
    </row>
    <row r="5" spans="1:10" s="153" customFormat="1" ht="15">
      <c r="A5" s="154">
        <v>4</v>
      </c>
      <c r="B5" s="155"/>
      <c r="C5" s="155"/>
      <c r="D5" s="155"/>
      <c r="E5" s="156"/>
      <c r="F5" s="157"/>
      <c r="G5" s="157"/>
      <c r="H5" s="155"/>
      <c r="I5" s="151">
        <f t="shared" si="0"/>
        <v>0</v>
      </c>
      <c r="J5" s="158"/>
    </row>
    <row r="6" spans="1:10" s="153" customFormat="1" ht="15">
      <c r="A6" s="154">
        <v>5</v>
      </c>
      <c r="B6" s="155"/>
      <c r="C6" s="155"/>
      <c r="D6" s="155"/>
      <c r="E6" s="156"/>
      <c r="F6" s="157"/>
      <c r="G6" s="157"/>
      <c r="H6" s="155"/>
      <c r="I6" s="151">
        <f t="shared" si="0"/>
        <v>0</v>
      </c>
      <c r="J6" s="158"/>
    </row>
    <row r="7" spans="1:10" s="153" customFormat="1" ht="15">
      <c r="A7" s="154">
        <v>6</v>
      </c>
      <c r="B7" s="155"/>
      <c r="C7" s="155"/>
      <c r="D7" s="155"/>
      <c r="E7" s="156"/>
      <c r="F7" s="157"/>
      <c r="G7" s="157"/>
      <c r="H7" s="155"/>
      <c r="I7" s="151">
        <f t="shared" si="0"/>
        <v>0</v>
      </c>
      <c r="J7" s="158"/>
    </row>
    <row r="8" spans="1:10" s="153" customFormat="1" ht="15">
      <c r="A8" s="154">
        <v>7</v>
      </c>
      <c r="B8" s="155"/>
      <c r="C8" s="155"/>
      <c r="D8" s="155"/>
      <c r="E8" s="156"/>
      <c r="F8" s="157"/>
      <c r="G8" s="157"/>
      <c r="H8" s="155"/>
      <c r="I8" s="151">
        <f t="shared" si="0"/>
        <v>0</v>
      </c>
      <c r="J8" s="158"/>
    </row>
    <row r="9" spans="1:10" s="153" customFormat="1" ht="15">
      <c r="A9" s="154">
        <v>8</v>
      </c>
      <c r="B9" s="155"/>
      <c r="C9" s="155"/>
      <c r="D9" s="155"/>
      <c r="E9" s="156"/>
      <c r="F9" s="157"/>
      <c r="G9" s="157"/>
      <c r="H9" s="155"/>
      <c r="I9" s="151">
        <f t="shared" si="0"/>
        <v>0</v>
      </c>
      <c r="J9" s="158"/>
    </row>
    <row r="10" spans="1:10" s="153" customFormat="1" ht="15">
      <c r="A10" s="154">
        <v>9</v>
      </c>
      <c r="B10" s="155"/>
      <c r="C10" s="155"/>
      <c r="D10" s="155"/>
      <c r="E10" s="156"/>
      <c r="F10" s="157"/>
      <c r="G10" s="157"/>
      <c r="H10" s="155"/>
      <c r="I10" s="151">
        <f t="shared" si="0"/>
        <v>0</v>
      </c>
      <c r="J10" s="158"/>
    </row>
    <row r="11" spans="1:10" s="153" customFormat="1" ht="15">
      <c r="A11" s="154">
        <v>10</v>
      </c>
      <c r="B11" s="155"/>
      <c r="C11" s="155"/>
      <c r="D11" s="155"/>
      <c r="E11" s="156"/>
      <c r="F11" s="157"/>
      <c r="G11" s="157"/>
      <c r="H11" s="155"/>
      <c r="I11" s="151">
        <f t="shared" si="0"/>
        <v>0</v>
      </c>
      <c r="J11" s="158"/>
    </row>
    <row r="12" spans="1:10" s="153" customFormat="1" ht="15">
      <c r="A12" s="154">
        <v>11</v>
      </c>
      <c r="B12" s="155"/>
      <c r="C12" s="155"/>
      <c r="D12" s="155"/>
      <c r="E12" s="156"/>
      <c r="F12" s="157"/>
      <c r="G12" s="157"/>
      <c r="H12" s="155"/>
      <c r="I12" s="151">
        <f t="shared" si="0"/>
        <v>0</v>
      </c>
      <c r="J12" s="158"/>
    </row>
    <row r="13" spans="1:10" s="153" customFormat="1" ht="15">
      <c r="A13" s="154">
        <v>12</v>
      </c>
      <c r="B13" s="155"/>
      <c r="C13" s="155"/>
      <c r="D13" s="155"/>
      <c r="E13" s="156"/>
      <c r="F13" s="157"/>
      <c r="G13" s="157"/>
      <c r="H13" s="155"/>
      <c r="I13" s="151">
        <f t="shared" si="0"/>
        <v>0</v>
      </c>
      <c r="J13" s="158"/>
    </row>
    <row r="14" spans="1:10" s="153" customFormat="1" ht="15">
      <c r="A14" s="154">
        <v>13</v>
      </c>
      <c r="B14" s="155"/>
      <c r="C14" s="155"/>
      <c r="D14" s="155"/>
      <c r="E14" s="156"/>
      <c r="F14" s="157"/>
      <c r="G14" s="157"/>
      <c r="H14" s="155"/>
      <c r="I14" s="151">
        <f t="shared" si="0"/>
        <v>0</v>
      </c>
      <c r="J14" s="158"/>
    </row>
    <row r="15" spans="1:10" s="153" customFormat="1" ht="15">
      <c r="A15" s="154">
        <v>14</v>
      </c>
      <c r="B15" s="155"/>
      <c r="C15" s="155"/>
      <c r="D15" s="155"/>
      <c r="E15" s="156"/>
      <c r="F15" s="157"/>
      <c r="G15" s="157"/>
      <c r="H15" s="155"/>
      <c r="I15" s="151">
        <f t="shared" si="0"/>
        <v>0</v>
      </c>
      <c r="J15" s="158"/>
    </row>
    <row r="16" spans="1:10" s="153" customFormat="1" ht="15">
      <c r="A16" s="154">
        <v>15</v>
      </c>
      <c r="B16" s="155"/>
      <c r="C16" s="155"/>
      <c r="D16" s="155"/>
      <c r="E16" s="156"/>
      <c r="F16" s="157"/>
      <c r="G16" s="157"/>
      <c r="H16" s="155"/>
      <c r="I16" s="151">
        <f t="shared" si="0"/>
        <v>0</v>
      </c>
      <c r="J16" s="158"/>
    </row>
    <row r="17" spans="1:10" s="153" customFormat="1" ht="15">
      <c r="A17" s="154">
        <v>16</v>
      </c>
      <c r="B17" s="155"/>
      <c r="C17" s="155"/>
      <c r="D17" s="155"/>
      <c r="E17" s="156"/>
      <c r="F17" s="157"/>
      <c r="G17" s="157"/>
      <c r="H17" s="155"/>
      <c r="I17" s="151">
        <f t="shared" si="0"/>
        <v>0</v>
      </c>
      <c r="J17" s="158"/>
    </row>
    <row r="18" spans="1:10" s="153" customFormat="1" ht="15">
      <c r="A18" s="154">
        <v>17</v>
      </c>
      <c r="B18" s="155"/>
      <c r="C18" s="155"/>
      <c r="D18" s="155"/>
      <c r="E18" s="156"/>
      <c r="F18" s="157"/>
      <c r="G18" s="157"/>
      <c r="H18" s="155"/>
      <c r="I18" s="151">
        <f t="shared" si="0"/>
        <v>0</v>
      </c>
      <c r="J18" s="158"/>
    </row>
    <row r="19" spans="1:10" s="153" customFormat="1" ht="15">
      <c r="A19" s="154">
        <v>18</v>
      </c>
      <c r="B19" s="155"/>
      <c r="C19" s="155"/>
      <c r="D19" s="155"/>
      <c r="E19" s="156"/>
      <c r="F19" s="157"/>
      <c r="G19" s="157"/>
      <c r="H19" s="155"/>
      <c r="I19" s="151">
        <f t="shared" si="0"/>
        <v>0</v>
      </c>
      <c r="J19" s="158"/>
    </row>
    <row r="20" spans="1:10" s="153" customFormat="1" ht="15">
      <c r="A20" s="154">
        <v>19</v>
      </c>
      <c r="B20" s="155"/>
      <c r="C20" s="155"/>
      <c r="D20" s="155"/>
      <c r="E20" s="156"/>
      <c r="F20" s="157"/>
      <c r="G20" s="157"/>
      <c r="H20" s="155"/>
      <c r="I20" s="151">
        <f t="shared" si="0"/>
        <v>0</v>
      </c>
      <c r="J20" s="158"/>
    </row>
    <row r="21" spans="1:10" s="153" customFormat="1" ht="15">
      <c r="A21" s="154">
        <v>20</v>
      </c>
      <c r="B21" s="155"/>
      <c r="C21" s="155"/>
      <c r="D21" s="155"/>
      <c r="E21" s="156"/>
      <c r="F21" s="157"/>
      <c r="G21" s="157"/>
      <c r="H21" s="155"/>
      <c r="I21" s="151">
        <f t="shared" si="0"/>
        <v>0</v>
      </c>
      <c r="J21" s="158"/>
    </row>
    <row r="22" spans="1:10" s="153" customFormat="1" ht="15">
      <c r="A22" s="154">
        <v>21</v>
      </c>
      <c r="B22" s="155"/>
      <c r="C22" s="155"/>
      <c r="D22" s="155"/>
      <c r="E22" s="156"/>
      <c r="F22" s="157"/>
      <c r="G22" s="157"/>
      <c r="H22" s="155"/>
      <c r="I22" s="151">
        <f aca="true" t="shared" si="1" ref="I22:I43">IF(F22=0,0,(E22/F22)*G22)</f>
        <v>0</v>
      </c>
      <c r="J22" s="158"/>
    </row>
    <row r="23" spans="1:10" s="153" customFormat="1" ht="15">
      <c r="A23" s="154">
        <v>22</v>
      </c>
      <c r="B23" s="155"/>
      <c r="C23" s="155"/>
      <c r="D23" s="155"/>
      <c r="E23" s="156"/>
      <c r="F23" s="157"/>
      <c r="G23" s="157"/>
      <c r="H23" s="155"/>
      <c r="I23" s="151">
        <f t="shared" si="1"/>
        <v>0</v>
      </c>
      <c r="J23" s="158"/>
    </row>
    <row r="24" spans="1:10" s="153" customFormat="1" ht="15">
      <c r="A24" s="154">
        <v>23</v>
      </c>
      <c r="B24" s="155"/>
      <c r="C24" s="155"/>
      <c r="D24" s="155"/>
      <c r="E24" s="156"/>
      <c r="F24" s="157"/>
      <c r="G24" s="157"/>
      <c r="H24" s="155"/>
      <c r="I24" s="151">
        <f t="shared" si="1"/>
        <v>0</v>
      </c>
      <c r="J24" s="158"/>
    </row>
    <row r="25" spans="1:10" s="153" customFormat="1" ht="15">
      <c r="A25" s="154">
        <v>24</v>
      </c>
      <c r="B25" s="155"/>
      <c r="C25" s="155"/>
      <c r="D25" s="155"/>
      <c r="E25" s="156"/>
      <c r="F25" s="157"/>
      <c r="G25" s="157"/>
      <c r="H25" s="155"/>
      <c r="I25" s="151">
        <f t="shared" si="1"/>
        <v>0</v>
      </c>
      <c r="J25" s="158"/>
    </row>
    <row r="26" spans="1:10" s="153" customFormat="1" ht="15">
      <c r="A26" s="154">
        <v>25</v>
      </c>
      <c r="B26" s="155"/>
      <c r="C26" s="155"/>
      <c r="D26" s="155"/>
      <c r="E26" s="156"/>
      <c r="F26" s="157"/>
      <c r="G26" s="157"/>
      <c r="H26" s="155"/>
      <c r="I26" s="151">
        <f t="shared" si="1"/>
        <v>0</v>
      </c>
      <c r="J26" s="158"/>
    </row>
    <row r="27" spans="1:10" s="153" customFormat="1" ht="15">
      <c r="A27" s="154">
        <v>26</v>
      </c>
      <c r="B27" s="155"/>
      <c r="C27" s="155"/>
      <c r="D27" s="155"/>
      <c r="E27" s="156"/>
      <c r="F27" s="157"/>
      <c r="G27" s="157"/>
      <c r="H27" s="155"/>
      <c r="I27" s="151">
        <f t="shared" si="1"/>
        <v>0</v>
      </c>
      <c r="J27" s="158"/>
    </row>
    <row r="28" spans="1:10" s="153" customFormat="1" ht="15">
      <c r="A28" s="154">
        <v>27</v>
      </c>
      <c r="B28" s="155"/>
      <c r="C28" s="155"/>
      <c r="D28" s="155"/>
      <c r="E28" s="156"/>
      <c r="F28" s="157"/>
      <c r="G28" s="157"/>
      <c r="H28" s="155"/>
      <c r="I28" s="151">
        <f t="shared" si="1"/>
        <v>0</v>
      </c>
      <c r="J28" s="158"/>
    </row>
    <row r="29" spans="1:10" s="153" customFormat="1" ht="15">
      <c r="A29" s="154">
        <v>28</v>
      </c>
      <c r="B29" s="155"/>
      <c r="C29" s="155"/>
      <c r="D29" s="155"/>
      <c r="E29" s="156"/>
      <c r="F29" s="157"/>
      <c r="G29" s="157"/>
      <c r="H29" s="155"/>
      <c r="I29" s="151">
        <f t="shared" si="1"/>
        <v>0</v>
      </c>
      <c r="J29" s="158"/>
    </row>
    <row r="30" spans="1:10" s="153" customFormat="1" ht="15">
      <c r="A30" s="154">
        <v>29</v>
      </c>
      <c r="B30" s="155"/>
      <c r="C30" s="155"/>
      <c r="D30" s="155"/>
      <c r="E30" s="156"/>
      <c r="F30" s="157"/>
      <c r="G30" s="157"/>
      <c r="H30" s="155"/>
      <c r="I30" s="151">
        <f t="shared" si="1"/>
        <v>0</v>
      </c>
      <c r="J30" s="158"/>
    </row>
    <row r="31" spans="1:10" s="153" customFormat="1" ht="15">
      <c r="A31" s="154">
        <v>30</v>
      </c>
      <c r="B31" s="155"/>
      <c r="C31" s="155"/>
      <c r="D31" s="155"/>
      <c r="E31" s="156"/>
      <c r="F31" s="157"/>
      <c r="G31" s="157"/>
      <c r="H31" s="155"/>
      <c r="I31" s="151">
        <f t="shared" si="1"/>
        <v>0</v>
      </c>
      <c r="J31" s="158"/>
    </row>
    <row r="32" spans="1:10" s="153" customFormat="1" ht="15">
      <c r="A32" s="154">
        <v>31</v>
      </c>
      <c r="B32" s="155"/>
      <c r="C32" s="155"/>
      <c r="D32" s="155"/>
      <c r="E32" s="156"/>
      <c r="F32" s="157"/>
      <c r="G32" s="157"/>
      <c r="H32" s="155"/>
      <c r="I32" s="151">
        <f t="shared" si="1"/>
        <v>0</v>
      </c>
      <c r="J32" s="158"/>
    </row>
    <row r="33" spans="1:10" s="153" customFormat="1" ht="15">
      <c r="A33" s="154">
        <v>32</v>
      </c>
      <c r="B33" s="155"/>
      <c r="C33" s="155"/>
      <c r="D33" s="155"/>
      <c r="E33" s="156"/>
      <c r="F33" s="157"/>
      <c r="G33" s="157"/>
      <c r="H33" s="155"/>
      <c r="I33" s="151">
        <f t="shared" si="1"/>
        <v>0</v>
      </c>
      <c r="J33" s="158"/>
    </row>
    <row r="34" spans="1:10" s="153" customFormat="1" ht="15">
      <c r="A34" s="154">
        <v>33</v>
      </c>
      <c r="B34" s="155"/>
      <c r="C34" s="155"/>
      <c r="D34" s="155"/>
      <c r="E34" s="156"/>
      <c r="F34" s="157"/>
      <c r="G34" s="157"/>
      <c r="H34" s="155"/>
      <c r="I34" s="151">
        <f t="shared" si="1"/>
        <v>0</v>
      </c>
      <c r="J34" s="158"/>
    </row>
    <row r="35" spans="1:10" s="153" customFormat="1" ht="15">
      <c r="A35" s="154">
        <v>34</v>
      </c>
      <c r="B35" s="155"/>
      <c r="C35" s="155"/>
      <c r="D35" s="155"/>
      <c r="E35" s="156"/>
      <c r="F35" s="157"/>
      <c r="G35" s="157"/>
      <c r="H35" s="155"/>
      <c r="I35" s="151">
        <f t="shared" si="1"/>
        <v>0</v>
      </c>
      <c r="J35" s="158"/>
    </row>
    <row r="36" spans="1:10" s="153" customFormat="1" ht="15">
      <c r="A36" s="154">
        <v>35</v>
      </c>
      <c r="B36" s="155"/>
      <c r="C36" s="155"/>
      <c r="D36" s="155"/>
      <c r="E36" s="156"/>
      <c r="F36" s="157"/>
      <c r="G36" s="157"/>
      <c r="H36" s="155"/>
      <c r="I36" s="151">
        <f t="shared" si="1"/>
        <v>0</v>
      </c>
      <c r="J36" s="158"/>
    </row>
    <row r="37" spans="1:10" s="153" customFormat="1" ht="15">
      <c r="A37" s="154">
        <v>36</v>
      </c>
      <c r="B37" s="155"/>
      <c r="C37" s="155"/>
      <c r="D37" s="155"/>
      <c r="E37" s="156"/>
      <c r="F37" s="157"/>
      <c r="G37" s="157"/>
      <c r="H37" s="155"/>
      <c r="I37" s="151">
        <f t="shared" si="1"/>
        <v>0</v>
      </c>
      <c r="J37" s="158"/>
    </row>
    <row r="38" spans="1:10" s="153" customFormat="1" ht="15">
      <c r="A38" s="154">
        <v>37</v>
      </c>
      <c r="B38" s="155"/>
      <c r="C38" s="155"/>
      <c r="D38" s="155"/>
      <c r="E38" s="156"/>
      <c r="F38" s="157"/>
      <c r="G38" s="157"/>
      <c r="H38" s="155"/>
      <c r="I38" s="151">
        <f t="shared" si="1"/>
        <v>0</v>
      </c>
      <c r="J38" s="158"/>
    </row>
    <row r="39" spans="1:10" s="153" customFormat="1" ht="15">
      <c r="A39" s="154">
        <v>38</v>
      </c>
      <c r="B39" s="155"/>
      <c r="C39" s="155"/>
      <c r="D39" s="155"/>
      <c r="E39" s="156"/>
      <c r="F39" s="157"/>
      <c r="G39" s="157"/>
      <c r="H39" s="155"/>
      <c r="I39" s="151">
        <f t="shared" si="1"/>
        <v>0</v>
      </c>
      <c r="J39" s="158"/>
    </row>
    <row r="40" spans="1:10" s="153" customFormat="1" ht="15">
      <c r="A40" s="154">
        <v>39</v>
      </c>
      <c r="B40" s="155"/>
      <c r="C40" s="155"/>
      <c r="D40" s="155"/>
      <c r="E40" s="156"/>
      <c r="F40" s="157"/>
      <c r="G40" s="157"/>
      <c r="H40" s="155"/>
      <c r="I40" s="151">
        <f t="shared" si="1"/>
        <v>0</v>
      </c>
      <c r="J40" s="158"/>
    </row>
    <row r="41" spans="1:10" s="153" customFormat="1" ht="15">
      <c r="A41" s="154">
        <v>40</v>
      </c>
      <c r="B41" s="155"/>
      <c r="C41" s="155"/>
      <c r="D41" s="155"/>
      <c r="E41" s="156"/>
      <c r="F41" s="157"/>
      <c r="G41" s="157"/>
      <c r="H41" s="155"/>
      <c r="I41" s="151">
        <f t="shared" si="1"/>
        <v>0</v>
      </c>
      <c r="J41" s="158"/>
    </row>
    <row r="42" spans="1:10" s="153" customFormat="1" ht="15">
      <c r="A42" s="154">
        <v>41</v>
      </c>
      <c r="B42" s="155"/>
      <c r="C42" s="155"/>
      <c r="D42" s="155"/>
      <c r="E42" s="156"/>
      <c r="F42" s="157"/>
      <c r="G42" s="157"/>
      <c r="H42" s="155"/>
      <c r="I42" s="151">
        <f t="shared" si="1"/>
        <v>0</v>
      </c>
      <c r="J42" s="158"/>
    </row>
    <row r="43" spans="1:10" s="153" customFormat="1" ht="15">
      <c r="A43" s="154">
        <v>42</v>
      </c>
      <c r="B43" s="155"/>
      <c r="C43" s="155"/>
      <c r="D43" s="155"/>
      <c r="E43" s="156"/>
      <c r="F43" s="157"/>
      <c r="G43" s="157"/>
      <c r="H43" s="155"/>
      <c r="I43" s="151">
        <f t="shared" si="1"/>
        <v>0</v>
      </c>
      <c r="J43" s="158"/>
    </row>
    <row r="44" spans="1:10" s="153" customFormat="1" ht="15">
      <c r="A44" s="154">
        <v>43</v>
      </c>
      <c r="B44" s="155"/>
      <c r="C44" s="155"/>
      <c r="D44" s="155"/>
      <c r="E44" s="156"/>
      <c r="F44" s="157"/>
      <c r="G44" s="157"/>
      <c r="H44" s="155"/>
      <c r="I44" s="151">
        <f>IF(F44=0,0,(E44/F44)*G44)</f>
        <v>0</v>
      </c>
      <c r="J44" s="158"/>
    </row>
    <row r="45" spans="1:10" s="153" customFormat="1" ht="15">
      <c r="A45" s="154">
        <v>44</v>
      </c>
      <c r="B45" s="155"/>
      <c r="C45" s="155"/>
      <c r="D45" s="155"/>
      <c r="E45" s="156"/>
      <c r="F45" s="157"/>
      <c r="G45" s="157"/>
      <c r="H45" s="155"/>
      <c r="I45" s="151">
        <f>IF(F45=0,0,(E45/F45)*G45)</f>
        <v>0</v>
      </c>
      <c r="J45" s="158"/>
    </row>
    <row r="46" spans="1:10" s="153" customFormat="1" ht="15">
      <c r="A46" s="154">
        <v>45</v>
      </c>
      <c r="B46" s="155"/>
      <c r="C46" s="155"/>
      <c r="D46" s="155"/>
      <c r="E46" s="156"/>
      <c r="F46" s="157"/>
      <c r="G46" s="157"/>
      <c r="H46" s="155"/>
      <c r="I46" s="151">
        <f>IF(F46=0,0,(E46/F46)*G46)</f>
        <v>0</v>
      </c>
      <c r="J46" s="158"/>
    </row>
    <row r="47" spans="1:10" s="153" customFormat="1" ht="15">
      <c r="A47" s="154">
        <v>46</v>
      </c>
      <c r="B47" s="155"/>
      <c r="C47" s="155"/>
      <c r="D47" s="155"/>
      <c r="E47" s="156"/>
      <c r="F47" s="157"/>
      <c r="G47" s="157"/>
      <c r="H47" s="155"/>
      <c r="I47" s="151">
        <f aca="true" t="shared" si="2" ref="I47:I60">IF(F47=0,0,(E47/F47)*G47)</f>
        <v>0</v>
      </c>
      <c r="J47" s="158"/>
    </row>
    <row r="48" spans="1:10" s="153" customFormat="1" ht="15">
      <c r="A48" s="154">
        <v>47</v>
      </c>
      <c r="B48" s="155"/>
      <c r="C48" s="155"/>
      <c r="D48" s="155"/>
      <c r="E48" s="156"/>
      <c r="F48" s="157"/>
      <c r="G48" s="157"/>
      <c r="H48" s="155"/>
      <c r="I48" s="151">
        <f t="shared" si="2"/>
        <v>0</v>
      </c>
      <c r="J48" s="158"/>
    </row>
    <row r="49" spans="1:10" s="153" customFormat="1" ht="15">
      <c r="A49" s="154">
        <v>48</v>
      </c>
      <c r="B49" s="155"/>
      <c r="C49" s="155"/>
      <c r="D49" s="155"/>
      <c r="E49" s="156"/>
      <c r="F49" s="157"/>
      <c r="G49" s="157"/>
      <c r="H49" s="155"/>
      <c r="I49" s="151">
        <f t="shared" si="2"/>
        <v>0</v>
      </c>
      <c r="J49" s="158"/>
    </row>
    <row r="50" spans="1:10" s="153" customFormat="1" ht="15">
      <c r="A50" s="154">
        <v>49</v>
      </c>
      <c r="B50" s="155"/>
      <c r="C50" s="155"/>
      <c r="D50" s="155"/>
      <c r="E50" s="156"/>
      <c r="F50" s="157"/>
      <c r="G50" s="157"/>
      <c r="H50" s="155"/>
      <c r="I50" s="151">
        <f t="shared" si="2"/>
        <v>0</v>
      </c>
      <c r="J50" s="158"/>
    </row>
    <row r="51" spans="1:10" s="153" customFormat="1" ht="15">
      <c r="A51" s="154">
        <v>50</v>
      </c>
      <c r="B51" s="155"/>
      <c r="C51" s="155"/>
      <c r="D51" s="155"/>
      <c r="E51" s="156"/>
      <c r="F51" s="157"/>
      <c r="G51" s="157"/>
      <c r="H51" s="155"/>
      <c r="I51" s="151">
        <f t="shared" si="2"/>
        <v>0</v>
      </c>
      <c r="J51" s="158"/>
    </row>
    <row r="52" spans="1:10" s="153" customFormat="1" ht="15">
      <c r="A52" s="154">
        <v>51</v>
      </c>
      <c r="B52" s="155"/>
      <c r="C52" s="155"/>
      <c r="D52" s="155"/>
      <c r="E52" s="156"/>
      <c r="F52" s="157"/>
      <c r="G52" s="157"/>
      <c r="H52" s="155"/>
      <c r="I52" s="151">
        <f t="shared" si="2"/>
        <v>0</v>
      </c>
      <c r="J52" s="158"/>
    </row>
    <row r="53" spans="1:10" s="153" customFormat="1" ht="15">
      <c r="A53" s="154">
        <v>52</v>
      </c>
      <c r="B53" s="155"/>
      <c r="C53" s="155"/>
      <c r="D53" s="155"/>
      <c r="E53" s="156"/>
      <c r="F53" s="157"/>
      <c r="G53" s="157"/>
      <c r="H53" s="155"/>
      <c r="I53" s="151">
        <f t="shared" si="2"/>
        <v>0</v>
      </c>
      <c r="J53" s="158"/>
    </row>
    <row r="54" spans="1:10" s="153" customFormat="1" ht="15">
      <c r="A54" s="154">
        <v>53</v>
      </c>
      <c r="B54" s="155"/>
      <c r="C54" s="155"/>
      <c r="D54" s="155"/>
      <c r="E54" s="156"/>
      <c r="F54" s="157"/>
      <c r="G54" s="157"/>
      <c r="H54" s="155"/>
      <c r="I54" s="151">
        <f t="shared" si="2"/>
        <v>0</v>
      </c>
      <c r="J54" s="158"/>
    </row>
    <row r="55" spans="1:10" s="153" customFormat="1" ht="15">
      <c r="A55" s="154">
        <v>54</v>
      </c>
      <c r="B55" s="155"/>
      <c r="C55" s="155"/>
      <c r="D55" s="155"/>
      <c r="E55" s="156"/>
      <c r="F55" s="157"/>
      <c r="G55" s="157"/>
      <c r="H55" s="155"/>
      <c r="I55" s="151">
        <f t="shared" si="2"/>
        <v>0</v>
      </c>
      <c r="J55" s="158"/>
    </row>
    <row r="56" spans="1:10" s="153" customFormat="1" ht="15">
      <c r="A56" s="154">
        <v>55</v>
      </c>
      <c r="B56" s="155"/>
      <c r="C56" s="155"/>
      <c r="D56" s="155"/>
      <c r="E56" s="156"/>
      <c r="F56" s="157"/>
      <c r="G56" s="157"/>
      <c r="H56" s="155"/>
      <c r="I56" s="151">
        <f t="shared" si="2"/>
        <v>0</v>
      </c>
      <c r="J56" s="158"/>
    </row>
    <row r="57" spans="1:10" s="153" customFormat="1" ht="15">
      <c r="A57" s="154">
        <v>56</v>
      </c>
      <c r="B57" s="155"/>
      <c r="C57" s="155"/>
      <c r="D57" s="155"/>
      <c r="E57" s="156"/>
      <c r="F57" s="157"/>
      <c r="G57" s="157"/>
      <c r="H57" s="155"/>
      <c r="I57" s="151">
        <f t="shared" si="2"/>
        <v>0</v>
      </c>
      <c r="J57" s="158"/>
    </row>
    <row r="58" spans="1:10" s="153" customFormat="1" ht="15">
      <c r="A58" s="154">
        <v>57</v>
      </c>
      <c r="B58" s="155"/>
      <c r="C58" s="155"/>
      <c r="D58" s="155"/>
      <c r="E58" s="156"/>
      <c r="F58" s="157"/>
      <c r="G58" s="157"/>
      <c r="H58" s="155"/>
      <c r="I58" s="151">
        <f t="shared" si="2"/>
        <v>0</v>
      </c>
      <c r="J58" s="158"/>
    </row>
    <row r="59" spans="1:10" s="153" customFormat="1" ht="15">
      <c r="A59" s="154">
        <v>58</v>
      </c>
      <c r="B59" s="155"/>
      <c r="C59" s="155"/>
      <c r="D59" s="155"/>
      <c r="E59" s="156"/>
      <c r="F59" s="157"/>
      <c r="G59" s="157"/>
      <c r="H59" s="155"/>
      <c r="I59" s="151">
        <f t="shared" si="2"/>
        <v>0</v>
      </c>
      <c r="J59" s="158"/>
    </row>
    <row r="60" spans="1:10" s="153" customFormat="1" ht="15">
      <c r="A60" s="154">
        <v>59</v>
      </c>
      <c r="B60" s="155"/>
      <c r="C60" s="155"/>
      <c r="D60" s="155"/>
      <c r="E60" s="156"/>
      <c r="F60" s="157"/>
      <c r="G60" s="157"/>
      <c r="H60" s="155"/>
      <c r="I60" s="151">
        <f t="shared" si="2"/>
        <v>0</v>
      </c>
      <c r="J60" s="158"/>
    </row>
    <row r="61" spans="1:10" s="153" customFormat="1" ht="15">
      <c r="A61" s="154">
        <v>60</v>
      </c>
      <c r="B61" s="155"/>
      <c r="C61" s="155"/>
      <c r="D61" s="155"/>
      <c r="E61" s="156"/>
      <c r="F61" s="157"/>
      <c r="G61" s="157"/>
      <c r="H61" s="155"/>
      <c r="I61" s="151">
        <f>IF(F61=0,0,(E61/F61)*G61)</f>
        <v>0</v>
      </c>
      <c r="J61" s="158"/>
    </row>
    <row r="62" spans="1:10" s="153" customFormat="1" ht="15.75">
      <c r="A62" s="154">
        <v>61</v>
      </c>
      <c r="B62" s="155"/>
      <c r="C62" s="155"/>
      <c r="D62" s="155"/>
      <c r="E62" s="156"/>
      <c r="F62" s="157"/>
      <c r="G62" s="157"/>
      <c r="H62" s="155"/>
      <c r="I62" s="151">
        <f>IF(F62=0,0,(E62/F62)*G62)</f>
        <v>0</v>
      </c>
      <c r="J62" s="158"/>
    </row>
    <row r="63" spans="1:10" s="153" customFormat="1" ht="15" hidden="1">
      <c r="A63" s="159"/>
      <c r="B63" s="160"/>
      <c r="C63" s="161" t="s">
        <v>35</v>
      </c>
      <c r="D63" s="161" t="s">
        <v>25</v>
      </c>
      <c r="E63" s="160"/>
      <c r="F63" s="160"/>
      <c r="G63" s="160"/>
      <c r="H63" s="160"/>
      <c r="I63" s="151">
        <f aca="true" t="shared" si="3" ref="I63:I82">IF(E63=0,0,(F63/G63)*G63)</f>
        <v>0</v>
      </c>
      <c r="J63" s="151">
        <f aca="true" t="shared" si="4" ref="J63:J82">I63</f>
        <v>0</v>
      </c>
    </row>
    <row r="64" spans="1:10" s="153" customFormat="1" ht="15" hidden="1">
      <c r="A64" s="159"/>
      <c r="B64" s="160"/>
      <c r="C64" s="161" t="s">
        <v>37</v>
      </c>
      <c r="D64" s="161" t="s">
        <v>25</v>
      </c>
      <c r="E64" s="160"/>
      <c r="F64" s="160"/>
      <c r="G64" s="160"/>
      <c r="H64" s="160"/>
      <c r="I64" s="151">
        <f t="shared" si="3"/>
        <v>0</v>
      </c>
      <c r="J64" s="151">
        <f t="shared" si="4"/>
        <v>0</v>
      </c>
    </row>
    <row r="65" spans="1:10" s="153" customFormat="1" ht="15" hidden="1">
      <c r="A65" s="159"/>
      <c r="B65" s="160"/>
      <c r="C65" s="161" t="s">
        <v>39</v>
      </c>
      <c r="D65" s="161" t="s">
        <v>25</v>
      </c>
      <c r="E65" s="160"/>
      <c r="F65" s="160"/>
      <c r="G65" s="160"/>
      <c r="H65" s="160"/>
      <c r="I65" s="151">
        <f t="shared" si="3"/>
        <v>0</v>
      </c>
      <c r="J65" s="151">
        <f t="shared" si="4"/>
        <v>0</v>
      </c>
    </row>
    <row r="66" spans="1:10" ht="15" hidden="1">
      <c r="A66" s="162"/>
      <c r="B66" s="163"/>
      <c r="C66" s="164" t="s">
        <v>41</v>
      </c>
      <c r="D66" s="161" t="s">
        <v>25</v>
      </c>
      <c r="E66" s="163"/>
      <c r="F66" s="163"/>
      <c r="G66" s="163"/>
      <c r="H66" s="163"/>
      <c r="I66" s="151">
        <f t="shared" si="3"/>
        <v>0</v>
      </c>
      <c r="J66" s="151">
        <f t="shared" si="4"/>
        <v>0</v>
      </c>
    </row>
    <row r="67" spans="1:10" ht="15" hidden="1">
      <c r="A67" s="162"/>
      <c r="B67" s="163"/>
      <c r="C67" s="164" t="s">
        <v>43</v>
      </c>
      <c r="D67" s="161" t="s">
        <v>25</v>
      </c>
      <c r="E67" s="163"/>
      <c r="F67" s="163"/>
      <c r="G67" s="163"/>
      <c r="H67" s="163"/>
      <c r="I67" s="151">
        <f t="shared" si="3"/>
        <v>0</v>
      </c>
      <c r="J67" s="151">
        <f t="shared" si="4"/>
        <v>0</v>
      </c>
    </row>
    <row r="68" spans="1:10" ht="15" hidden="1">
      <c r="A68" s="159"/>
      <c r="B68" s="163"/>
      <c r="C68" s="164" t="s">
        <v>35</v>
      </c>
      <c r="D68" s="161" t="s">
        <v>29</v>
      </c>
      <c r="E68" s="163"/>
      <c r="F68" s="160"/>
      <c r="G68" s="160"/>
      <c r="H68" s="160"/>
      <c r="I68" s="151">
        <f t="shared" si="3"/>
        <v>0</v>
      </c>
      <c r="J68" s="151">
        <f t="shared" si="4"/>
        <v>0</v>
      </c>
    </row>
    <row r="69" spans="1:10" ht="15" hidden="1">
      <c r="A69" s="165"/>
      <c r="B69" s="163"/>
      <c r="C69" s="164" t="s">
        <v>37</v>
      </c>
      <c r="D69" s="161" t="s">
        <v>29</v>
      </c>
      <c r="E69" s="163"/>
      <c r="F69" s="166"/>
      <c r="G69" s="166"/>
      <c r="H69" s="166"/>
      <c r="I69" s="151">
        <f t="shared" si="3"/>
        <v>0</v>
      </c>
      <c r="J69" s="151">
        <f t="shared" si="4"/>
        <v>0</v>
      </c>
    </row>
    <row r="70" spans="1:10" ht="15" hidden="1">
      <c r="A70" s="159"/>
      <c r="B70" s="163"/>
      <c r="C70" s="164" t="s">
        <v>39</v>
      </c>
      <c r="D70" s="161" t="s">
        <v>29</v>
      </c>
      <c r="E70" s="163"/>
      <c r="F70" s="160"/>
      <c r="G70" s="160"/>
      <c r="H70" s="160"/>
      <c r="I70" s="151">
        <f t="shared" si="3"/>
        <v>0</v>
      </c>
      <c r="J70" s="151">
        <f t="shared" si="4"/>
        <v>0</v>
      </c>
    </row>
    <row r="71" spans="1:10" ht="15" hidden="1">
      <c r="A71" s="159"/>
      <c r="B71" s="163"/>
      <c r="C71" s="164" t="s">
        <v>41</v>
      </c>
      <c r="D71" s="161" t="s">
        <v>29</v>
      </c>
      <c r="E71" s="163"/>
      <c r="F71" s="160"/>
      <c r="G71" s="160"/>
      <c r="H71" s="160"/>
      <c r="I71" s="151">
        <f t="shared" si="3"/>
        <v>0</v>
      </c>
      <c r="J71" s="151">
        <f t="shared" si="4"/>
        <v>0</v>
      </c>
    </row>
    <row r="72" spans="1:10" ht="15" hidden="1">
      <c r="A72" s="159"/>
      <c r="B72" s="163"/>
      <c r="C72" s="164" t="s">
        <v>43</v>
      </c>
      <c r="D72" s="161" t="s">
        <v>29</v>
      </c>
      <c r="E72" s="163"/>
      <c r="F72" s="160"/>
      <c r="G72" s="160"/>
      <c r="H72" s="160"/>
      <c r="I72" s="151">
        <f t="shared" si="3"/>
        <v>0</v>
      </c>
      <c r="J72" s="151">
        <f t="shared" si="4"/>
        <v>0</v>
      </c>
    </row>
    <row r="73" spans="1:10" ht="15" hidden="1">
      <c r="A73" s="162"/>
      <c r="B73" s="163"/>
      <c r="C73" s="164" t="s">
        <v>35</v>
      </c>
      <c r="D73" s="161" t="s">
        <v>27</v>
      </c>
      <c r="E73" s="163"/>
      <c r="F73" s="163"/>
      <c r="G73" s="163"/>
      <c r="H73" s="163"/>
      <c r="I73" s="151">
        <f t="shared" si="3"/>
        <v>0</v>
      </c>
      <c r="J73" s="151">
        <f t="shared" si="4"/>
        <v>0</v>
      </c>
    </row>
    <row r="74" spans="1:10" ht="15" hidden="1">
      <c r="A74" s="162"/>
      <c r="B74" s="163"/>
      <c r="C74" s="161" t="s">
        <v>37</v>
      </c>
      <c r="D74" s="161" t="s">
        <v>27</v>
      </c>
      <c r="E74" s="163"/>
      <c r="F74" s="163"/>
      <c r="G74" s="163"/>
      <c r="H74" s="163"/>
      <c r="I74" s="151">
        <f t="shared" si="3"/>
        <v>0</v>
      </c>
      <c r="J74" s="151">
        <f t="shared" si="4"/>
        <v>0</v>
      </c>
    </row>
    <row r="75" spans="1:10" ht="15" hidden="1">
      <c r="A75" s="162"/>
      <c r="B75" s="163"/>
      <c r="C75" s="164" t="s">
        <v>39</v>
      </c>
      <c r="D75" s="161" t="s">
        <v>27</v>
      </c>
      <c r="E75" s="163"/>
      <c r="F75" s="163"/>
      <c r="G75" s="163"/>
      <c r="H75" s="163"/>
      <c r="I75" s="151">
        <f t="shared" si="3"/>
        <v>0</v>
      </c>
      <c r="J75" s="151">
        <f t="shared" si="4"/>
        <v>0</v>
      </c>
    </row>
    <row r="76" spans="1:10" ht="15" hidden="1">
      <c r="A76" s="162"/>
      <c r="B76" s="163"/>
      <c r="C76" s="164" t="s">
        <v>41</v>
      </c>
      <c r="D76" s="161" t="s">
        <v>27</v>
      </c>
      <c r="E76" s="163"/>
      <c r="F76" s="163"/>
      <c r="G76" s="163"/>
      <c r="H76" s="163"/>
      <c r="I76" s="151">
        <f t="shared" si="3"/>
        <v>0</v>
      </c>
      <c r="J76" s="151">
        <f t="shared" si="4"/>
        <v>0</v>
      </c>
    </row>
    <row r="77" spans="1:10" ht="15" hidden="1">
      <c r="A77" s="162"/>
      <c r="B77" s="163"/>
      <c r="C77" s="164" t="s">
        <v>43</v>
      </c>
      <c r="D77" s="161" t="s">
        <v>27</v>
      </c>
      <c r="E77" s="163"/>
      <c r="F77" s="163"/>
      <c r="G77" s="163"/>
      <c r="H77" s="163"/>
      <c r="I77" s="151">
        <f t="shared" si="3"/>
        <v>0</v>
      </c>
      <c r="J77" s="151">
        <f t="shared" si="4"/>
        <v>0</v>
      </c>
    </row>
    <row r="78" spans="1:10" ht="15" hidden="1">
      <c r="A78" s="162"/>
      <c r="B78" s="163"/>
      <c r="C78" s="164" t="s">
        <v>35</v>
      </c>
      <c r="D78" s="161" t="s">
        <v>31</v>
      </c>
      <c r="E78" s="163"/>
      <c r="F78" s="163"/>
      <c r="G78" s="163"/>
      <c r="H78" s="163"/>
      <c r="I78" s="151">
        <f t="shared" si="3"/>
        <v>0</v>
      </c>
      <c r="J78" s="151">
        <f t="shared" si="4"/>
        <v>0</v>
      </c>
    </row>
    <row r="79" spans="1:10" ht="15" hidden="1">
      <c r="A79" s="162"/>
      <c r="B79" s="163"/>
      <c r="C79" s="164" t="s">
        <v>37</v>
      </c>
      <c r="D79" s="161" t="s">
        <v>31</v>
      </c>
      <c r="E79" s="163"/>
      <c r="F79" s="163"/>
      <c r="G79" s="163"/>
      <c r="H79" s="163"/>
      <c r="I79" s="151">
        <f t="shared" si="3"/>
        <v>0</v>
      </c>
      <c r="J79" s="151">
        <f t="shared" si="4"/>
        <v>0</v>
      </c>
    </row>
    <row r="80" spans="1:10" ht="15" hidden="1">
      <c r="A80" s="162"/>
      <c r="B80" s="163"/>
      <c r="C80" s="164" t="s">
        <v>39</v>
      </c>
      <c r="D80" s="161" t="s">
        <v>31</v>
      </c>
      <c r="E80" s="163"/>
      <c r="F80" s="163"/>
      <c r="G80" s="163"/>
      <c r="H80" s="163"/>
      <c r="I80" s="151">
        <f t="shared" si="3"/>
        <v>0</v>
      </c>
      <c r="J80" s="151">
        <f t="shared" si="4"/>
        <v>0</v>
      </c>
    </row>
    <row r="81" spans="1:10" ht="15" hidden="1">
      <c r="A81" s="162"/>
      <c r="B81" s="163"/>
      <c r="C81" s="164" t="s">
        <v>41</v>
      </c>
      <c r="D81" s="161" t="s">
        <v>31</v>
      </c>
      <c r="E81" s="163"/>
      <c r="F81" s="163"/>
      <c r="G81" s="163"/>
      <c r="H81" s="163"/>
      <c r="I81" s="151">
        <f t="shared" si="3"/>
        <v>0</v>
      </c>
      <c r="J81" s="151">
        <f t="shared" si="4"/>
        <v>0</v>
      </c>
    </row>
    <row r="82" spans="1:10" ht="15.75" hidden="1">
      <c r="A82" s="162"/>
      <c r="B82" s="163"/>
      <c r="C82" s="164" t="s">
        <v>43</v>
      </c>
      <c r="D82" s="161" t="s">
        <v>31</v>
      </c>
      <c r="E82" s="163"/>
      <c r="F82" s="163"/>
      <c r="G82" s="163"/>
      <c r="H82" s="163"/>
      <c r="I82" s="167">
        <f t="shared" si="3"/>
        <v>0</v>
      </c>
      <c r="J82" s="167">
        <f t="shared" si="4"/>
        <v>0</v>
      </c>
    </row>
    <row r="83" spans="1:10" ht="35.25" customHeight="1">
      <c r="A83" s="168" t="s">
        <v>73</v>
      </c>
      <c r="B83" s="168"/>
      <c r="C83" s="168"/>
      <c r="D83" s="168"/>
      <c r="E83" s="168"/>
      <c r="F83" s="168"/>
      <c r="G83" s="45" t="s">
        <v>81</v>
      </c>
      <c r="H83" s="45"/>
      <c r="I83" s="45"/>
      <c r="J83" s="139">
        <f>SUM(J2:J82)</f>
        <v>0</v>
      </c>
    </row>
    <row r="86" spans="3:8" ht="15" hidden="1">
      <c r="C86" s="1">
        <f>Listes!E9</f>
        <v>0</v>
      </c>
      <c r="D86" s="1">
        <f>Listes!E1</f>
        <v>0</v>
      </c>
      <c r="H86" s="1">
        <f>Listes!C21</f>
        <v>0</v>
      </c>
    </row>
  </sheetData>
  <sheetProtection password="CD68" sheet="1" formatColumns="0" formatRows="0" insertRows="0"/>
  <mergeCells count="2">
    <mergeCell ref="A83:F83"/>
    <mergeCell ref="G83:I83"/>
  </mergeCells>
  <dataValidations count="4">
    <dataValidation type="list" allowBlank="1" showErrorMessage="1" sqref="G63:G82">
      <formula1>Liste_actions</formula1>
      <formula2>0</formula2>
    </dataValidation>
    <dataValidation type="list" allowBlank="1" showErrorMessage="1" sqref="C2:C82">
      <formula1>INDIRECT($C$86)</formula1>
      <formula2>0</formula2>
    </dataValidation>
    <dataValidation type="list" allowBlank="1" showErrorMessage="1" sqref="D2:D82">
      <formula1>INDIRECT($D$86)</formula1>
      <formula2>0</formula2>
    </dataValidation>
    <dataValidation type="list" allowBlank="1" showErrorMessage="1" sqref="H2:H82">
      <formula1>INDIRECT($H$86)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36"/>
  <sheetViews>
    <sheetView zoomScale="90" zoomScaleNormal="90" workbookViewId="0" topLeftCell="A1">
      <selection activeCell="F8" sqref="F8"/>
    </sheetView>
  </sheetViews>
  <sheetFormatPr defaultColWidth="11.421875" defaultRowHeight="15"/>
  <cols>
    <col min="1" max="1" width="3.140625" style="1" customWidth="1"/>
    <col min="2" max="2" width="44.28125" style="1" customWidth="1"/>
    <col min="3" max="3" width="43.7109375" style="1" customWidth="1"/>
    <col min="4" max="4" width="30.421875" style="1" customWidth="1"/>
    <col min="5" max="5" width="33.57421875" style="1" customWidth="1"/>
    <col min="6" max="6" width="35.421875" style="1" customWidth="1"/>
    <col min="7" max="16384" width="11.421875" style="1" customWidth="1"/>
  </cols>
  <sheetData>
    <row r="1" spans="1:6" ht="30.75" customHeight="1">
      <c r="A1" s="169" t="s">
        <v>64</v>
      </c>
      <c r="B1" s="170" t="s">
        <v>65</v>
      </c>
      <c r="C1" s="119" t="s">
        <v>66</v>
      </c>
      <c r="D1" s="120" t="s">
        <v>67</v>
      </c>
      <c r="E1" s="170" t="s">
        <v>82</v>
      </c>
      <c r="F1" s="121" t="s">
        <v>72</v>
      </c>
    </row>
    <row r="2" spans="1:6" s="59" customFormat="1" ht="15">
      <c r="A2" s="171">
        <v>1</v>
      </c>
      <c r="B2" s="150"/>
      <c r="C2" s="148"/>
      <c r="D2" s="148"/>
      <c r="E2" s="150"/>
      <c r="F2" s="152"/>
    </row>
    <row r="3" spans="1:6" s="59" customFormat="1" ht="15">
      <c r="A3" s="154">
        <v>2</v>
      </c>
      <c r="B3" s="157"/>
      <c r="C3" s="155"/>
      <c r="D3" s="155"/>
      <c r="E3" s="157"/>
      <c r="F3" s="158"/>
    </row>
    <row r="4" spans="1:6" s="59" customFormat="1" ht="15">
      <c r="A4" s="154">
        <v>3</v>
      </c>
      <c r="B4" s="157"/>
      <c r="C4" s="155"/>
      <c r="D4" s="155"/>
      <c r="E4" s="157"/>
      <c r="F4" s="158"/>
    </row>
    <row r="5" spans="1:6" s="59" customFormat="1" ht="15">
      <c r="A5" s="154">
        <v>4</v>
      </c>
      <c r="B5" s="157"/>
      <c r="C5" s="155"/>
      <c r="D5" s="155"/>
      <c r="E5" s="157"/>
      <c r="F5" s="158"/>
    </row>
    <row r="6" spans="1:6" s="59" customFormat="1" ht="15">
      <c r="A6" s="154">
        <v>5</v>
      </c>
      <c r="B6" s="157"/>
      <c r="C6" s="155"/>
      <c r="D6" s="155"/>
      <c r="E6" s="157"/>
      <c r="F6" s="158"/>
    </row>
    <row r="7" spans="1:6" s="59" customFormat="1" ht="15">
      <c r="A7" s="154">
        <v>6</v>
      </c>
      <c r="B7" s="157"/>
      <c r="C7" s="155"/>
      <c r="D7" s="155"/>
      <c r="E7" s="157"/>
      <c r="F7" s="158"/>
    </row>
    <row r="8" spans="1:6" s="59" customFormat="1" ht="15">
      <c r="A8" s="154">
        <v>7</v>
      </c>
      <c r="B8" s="157"/>
      <c r="C8" s="155"/>
      <c r="D8" s="155"/>
      <c r="E8" s="157"/>
      <c r="F8" s="158"/>
    </row>
    <row r="9" spans="1:6" s="59" customFormat="1" ht="15">
      <c r="A9" s="154">
        <v>8</v>
      </c>
      <c r="B9" s="157"/>
      <c r="C9" s="155"/>
      <c r="D9" s="155"/>
      <c r="E9" s="157"/>
      <c r="F9" s="158"/>
    </row>
    <row r="10" spans="1:6" s="59" customFormat="1" ht="15">
      <c r="A10" s="154">
        <v>9</v>
      </c>
      <c r="B10" s="157"/>
      <c r="C10" s="155"/>
      <c r="D10" s="155"/>
      <c r="E10" s="157"/>
      <c r="F10" s="158"/>
    </row>
    <row r="11" spans="1:6" s="59" customFormat="1" ht="15">
      <c r="A11" s="154">
        <v>10</v>
      </c>
      <c r="B11" s="157"/>
      <c r="C11" s="155"/>
      <c r="D11" s="155"/>
      <c r="E11" s="157"/>
      <c r="F11" s="158"/>
    </row>
    <row r="12" spans="1:6" s="59" customFormat="1" ht="15">
      <c r="A12" s="154">
        <v>11</v>
      </c>
      <c r="B12" s="157"/>
      <c r="C12" s="155"/>
      <c r="D12" s="155"/>
      <c r="E12" s="157"/>
      <c r="F12" s="158"/>
    </row>
    <row r="13" spans="1:6" s="59" customFormat="1" ht="15">
      <c r="A13" s="154">
        <v>12</v>
      </c>
      <c r="B13" s="157"/>
      <c r="C13" s="155"/>
      <c r="D13" s="155"/>
      <c r="E13" s="157"/>
      <c r="F13" s="158"/>
    </row>
    <row r="14" spans="1:6" s="59" customFormat="1" ht="15">
      <c r="A14" s="154">
        <v>13</v>
      </c>
      <c r="B14" s="157"/>
      <c r="C14" s="155"/>
      <c r="D14" s="155"/>
      <c r="E14" s="157"/>
      <c r="F14" s="158"/>
    </row>
    <row r="15" spans="1:6" s="59" customFormat="1" ht="15">
      <c r="A15" s="154">
        <v>14</v>
      </c>
      <c r="B15" s="157"/>
      <c r="C15" s="155"/>
      <c r="D15" s="155"/>
      <c r="E15" s="157"/>
      <c r="F15" s="158"/>
    </row>
    <row r="16" spans="1:6" s="59" customFormat="1" ht="15">
      <c r="A16" s="154">
        <v>15</v>
      </c>
      <c r="B16" s="157"/>
      <c r="C16" s="155"/>
      <c r="D16" s="155"/>
      <c r="E16" s="157"/>
      <c r="F16" s="158"/>
    </row>
    <row r="17" spans="1:6" s="59" customFormat="1" ht="15">
      <c r="A17" s="154">
        <v>16</v>
      </c>
      <c r="B17" s="157"/>
      <c r="C17" s="155"/>
      <c r="D17" s="155"/>
      <c r="E17" s="157"/>
      <c r="F17" s="158"/>
    </row>
    <row r="18" spans="1:6" s="59" customFormat="1" ht="15">
      <c r="A18" s="154">
        <v>17</v>
      </c>
      <c r="B18" s="157"/>
      <c r="C18" s="155"/>
      <c r="D18" s="155"/>
      <c r="E18" s="157"/>
      <c r="F18" s="158"/>
    </row>
    <row r="19" spans="1:6" s="59" customFormat="1" ht="15">
      <c r="A19" s="154">
        <v>18</v>
      </c>
      <c r="B19" s="157"/>
      <c r="C19" s="155"/>
      <c r="D19" s="155"/>
      <c r="E19" s="157"/>
      <c r="F19" s="158"/>
    </row>
    <row r="20" spans="1:6" s="59" customFormat="1" ht="15">
      <c r="A20" s="154">
        <v>19</v>
      </c>
      <c r="B20" s="157"/>
      <c r="C20" s="155"/>
      <c r="D20" s="155"/>
      <c r="E20" s="157"/>
      <c r="F20" s="158"/>
    </row>
    <row r="21" spans="1:6" s="59" customFormat="1" ht="15.75">
      <c r="A21" s="154">
        <v>20</v>
      </c>
      <c r="B21" s="157"/>
      <c r="C21" s="155"/>
      <c r="D21" s="155"/>
      <c r="E21" s="157"/>
      <c r="F21" s="158"/>
    </row>
    <row r="22" spans="1:6" ht="15" hidden="1">
      <c r="A22" s="159"/>
      <c r="B22" s="172"/>
      <c r="C22" s="161" t="s">
        <v>35</v>
      </c>
      <c r="D22" s="161" t="s">
        <v>32</v>
      </c>
      <c r="E22" s="172"/>
      <c r="F22" s="173">
        <v>0</v>
      </c>
    </row>
    <row r="23" spans="1:6" ht="15" hidden="1">
      <c r="A23" s="159"/>
      <c r="B23" s="172"/>
      <c r="C23" s="161" t="s">
        <v>37</v>
      </c>
      <c r="D23" s="161" t="s">
        <v>32</v>
      </c>
      <c r="E23" s="172"/>
      <c r="F23" s="173">
        <v>0</v>
      </c>
    </row>
    <row r="24" spans="1:6" ht="15" hidden="1">
      <c r="A24" s="159"/>
      <c r="B24" s="172"/>
      <c r="C24" s="161" t="s">
        <v>39</v>
      </c>
      <c r="D24" s="161" t="s">
        <v>32</v>
      </c>
      <c r="E24" s="172"/>
      <c r="F24" s="173">
        <v>0</v>
      </c>
    </row>
    <row r="25" spans="1:6" ht="15" hidden="1">
      <c r="A25" s="159"/>
      <c r="B25" s="172"/>
      <c r="C25" s="161" t="s">
        <v>41</v>
      </c>
      <c r="D25" s="161" t="s">
        <v>32</v>
      </c>
      <c r="E25" s="172"/>
      <c r="F25" s="173">
        <v>0</v>
      </c>
    </row>
    <row r="26" spans="1:6" ht="15" hidden="1">
      <c r="A26" s="159"/>
      <c r="B26" s="172"/>
      <c r="C26" s="161" t="s">
        <v>43</v>
      </c>
      <c r="D26" s="161" t="s">
        <v>32</v>
      </c>
      <c r="E26" s="172"/>
      <c r="F26" s="173">
        <v>0</v>
      </c>
    </row>
    <row r="27" spans="1:6" ht="15" hidden="1">
      <c r="A27" s="159"/>
      <c r="B27" s="172"/>
      <c r="C27" s="161" t="s">
        <v>35</v>
      </c>
      <c r="D27" s="164" t="s">
        <v>34</v>
      </c>
      <c r="E27" s="172"/>
      <c r="F27" s="173">
        <v>0</v>
      </c>
    </row>
    <row r="28" spans="1:6" ht="15" hidden="1">
      <c r="A28" s="159"/>
      <c r="B28" s="172"/>
      <c r="C28" s="161" t="s">
        <v>37</v>
      </c>
      <c r="D28" s="164" t="s">
        <v>34</v>
      </c>
      <c r="E28" s="172"/>
      <c r="F28" s="173">
        <v>0</v>
      </c>
    </row>
    <row r="29" spans="1:6" ht="15" hidden="1">
      <c r="A29" s="162"/>
      <c r="B29" s="174"/>
      <c r="C29" s="161" t="s">
        <v>39</v>
      </c>
      <c r="D29" s="164" t="s">
        <v>34</v>
      </c>
      <c r="E29" s="174"/>
      <c r="F29" s="173">
        <v>0</v>
      </c>
    </row>
    <row r="30" spans="1:6" ht="15" hidden="1">
      <c r="A30" s="159"/>
      <c r="B30" s="172"/>
      <c r="C30" s="161" t="s">
        <v>41</v>
      </c>
      <c r="D30" s="164" t="s">
        <v>34</v>
      </c>
      <c r="E30" s="172"/>
      <c r="F30" s="173">
        <v>0</v>
      </c>
    </row>
    <row r="31" spans="1:6" ht="15.75" hidden="1">
      <c r="A31" s="162"/>
      <c r="B31" s="174"/>
      <c r="C31" s="161" t="s">
        <v>43</v>
      </c>
      <c r="D31" s="164" t="s">
        <v>34</v>
      </c>
      <c r="E31" s="174"/>
      <c r="F31" s="175">
        <v>0</v>
      </c>
    </row>
    <row r="32" spans="1:6" ht="31.5" customHeight="1">
      <c r="A32" s="176" t="s">
        <v>73</v>
      </c>
      <c r="B32" s="176"/>
      <c r="C32" s="176"/>
      <c r="D32" s="176"/>
      <c r="E32" s="45" t="s">
        <v>83</v>
      </c>
      <c r="F32" s="139">
        <f>SUM(F2:F31)</f>
        <v>0</v>
      </c>
    </row>
    <row r="36" spans="3:4" ht="15" hidden="1">
      <c r="C36" s="1">
        <f>Listes!F9</f>
        <v>0</v>
      </c>
      <c r="D36" s="1">
        <f>Listes!F1</f>
        <v>0</v>
      </c>
    </row>
  </sheetData>
  <sheetProtection password="CD68" sheet="1" formatColumns="0" formatRows="0" insertRows="0" selectLockedCells="1"/>
  <mergeCells count="1">
    <mergeCell ref="A32:D32"/>
  </mergeCells>
  <dataValidations count="2">
    <dataValidation type="list" allowBlank="1" showErrorMessage="1" sqref="C2:C31">
      <formula1>INDIRECT($C$36)</formula1>
      <formula2>0</formula2>
    </dataValidation>
    <dataValidation type="list" allowBlank="1" showErrorMessage="1" sqref="D2:D31">
      <formula1>INDIRECT($D$36)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F14"/>
  <sheetViews>
    <sheetView zoomScale="70" zoomScaleNormal="70" workbookViewId="0" topLeftCell="A1">
      <selection activeCell="F2" sqref="F2"/>
    </sheetView>
  </sheetViews>
  <sheetFormatPr defaultColWidth="11.421875" defaultRowHeight="15"/>
  <cols>
    <col min="1" max="1" width="4.00390625" style="1" customWidth="1"/>
    <col min="2" max="2" width="25.8515625" style="1" customWidth="1"/>
    <col min="3" max="3" width="21.7109375" style="1" customWidth="1"/>
    <col min="4" max="4" width="23.421875" style="1" customWidth="1"/>
    <col min="5" max="5" width="19.7109375" style="1" customWidth="1"/>
    <col min="6" max="6" width="28.7109375" style="1" customWidth="1"/>
    <col min="7" max="16384" width="11.421875" style="1" customWidth="1"/>
  </cols>
  <sheetData>
    <row r="1" spans="1:6" ht="30.75">
      <c r="A1" s="177" t="s">
        <v>64</v>
      </c>
      <c r="B1" s="178" t="s">
        <v>65</v>
      </c>
      <c r="C1" s="142" t="s">
        <v>66</v>
      </c>
      <c r="D1" s="142" t="s">
        <v>67</v>
      </c>
      <c r="E1" s="179" t="s">
        <v>80</v>
      </c>
      <c r="F1" s="180" t="s">
        <v>72</v>
      </c>
    </row>
    <row r="2" spans="1:6" ht="15.75">
      <c r="A2" s="171">
        <v>1</v>
      </c>
      <c r="B2" s="181"/>
      <c r="C2" s="181"/>
      <c r="D2" s="181"/>
      <c r="E2" s="182">
        <f>IF(D2="Frais de structure",0.15*'Rémunération sur frais réels'!J83,0)</f>
        <v>0</v>
      </c>
      <c r="F2" s="183"/>
    </row>
    <row r="3" spans="1:6" ht="15.75">
      <c r="A3" s="154">
        <v>2</v>
      </c>
      <c r="B3" s="184"/>
      <c r="C3" s="184"/>
      <c r="D3" s="184"/>
      <c r="E3" s="182">
        <f>IF(D3="Frais de structure",0.15*'Rémunération sur frais réels'!J84,0)</f>
        <v>0</v>
      </c>
      <c r="F3" s="183"/>
    </row>
    <row r="4" spans="1:6" ht="15.75">
      <c r="A4" s="154">
        <v>3</v>
      </c>
      <c r="B4" s="184"/>
      <c r="C4" s="184"/>
      <c r="D4" s="184"/>
      <c r="E4" s="182">
        <f>IF(D4="Frais de structure",0.15*'Rémunération sur frais réels'!J85,0)</f>
        <v>0</v>
      </c>
      <c r="F4" s="183"/>
    </row>
    <row r="5" spans="1:6" ht="15" hidden="1">
      <c r="A5" s="159"/>
      <c r="B5" s="185"/>
      <c r="C5" s="186" t="s">
        <v>35</v>
      </c>
      <c r="D5" s="186" t="s">
        <v>36</v>
      </c>
      <c r="E5" s="187"/>
      <c r="F5" s="188"/>
    </row>
    <row r="6" spans="1:6" ht="15" hidden="1">
      <c r="A6" s="162"/>
      <c r="B6" s="189"/>
      <c r="C6" s="190" t="s">
        <v>37</v>
      </c>
      <c r="D6" s="190" t="s">
        <v>36</v>
      </c>
      <c r="E6" s="191"/>
      <c r="F6" s="188"/>
    </row>
    <row r="7" spans="1:6" ht="15" hidden="1">
      <c r="A7" s="162"/>
      <c r="B7" s="189"/>
      <c r="C7" s="190" t="s">
        <v>39</v>
      </c>
      <c r="D7" s="190" t="s">
        <v>36</v>
      </c>
      <c r="E7" s="191"/>
      <c r="F7" s="188"/>
    </row>
    <row r="8" spans="1:6" ht="18.75" customHeight="1" hidden="1">
      <c r="A8" s="192"/>
      <c r="B8" s="189"/>
      <c r="C8" s="190" t="s">
        <v>41</v>
      </c>
      <c r="D8" s="190" t="s">
        <v>36</v>
      </c>
      <c r="E8" s="191"/>
      <c r="F8" s="188"/>
    </row>
    <row r="9" spans="1:6" ht="18" customHeight="1" hidden="1">
      <c r="A9" s="192"/>
      <c r="B9" s="193"/>
      <c r="C9" s="194" t="s">
        <v>43</v>
      </c>
      <c r="D9" s="194" t="s">
        <v>36</v>
      </c>
      <c r="E9" s="195"/>
      <c r="F9" s="188"/>
    </row>
    <row r="10" spans="1:6" ht="47.25" customHeight="1">
      <c r="A10" s="196" t="s">
        <v>73</v>
      </c>
      <c r="B10" s="196"/>
      <c r="C10" s="196"/>
      <c r="D10" s="196"/>
      <c r="E10" s="197"/>
      <c r="F10" s="139">
        <f>SUM(F2:F4)</f>
        <v>0</v>
      </c>
    </row>
    <row r="14" spans="3:4" ht="15" hidden="1">
      <c r="C14" s="1">
        <f>Listes!G9</f>
        <v>0</v>
      </c>
      <c r="D14" s="1">
        <f>Listes!G1</f>
        <v>0</v>
      </c>
    </row>
  </sheetData>
  <sheetProtection password="CD68" sheet="1" formatColumns="0" formatRows="0" insertRows="0"/>
  <mergeCells count="1">
    <mergeCell ref="A10:D10"/>
  </mergeCells>
  <dataValidations count="2">
    <dataValidation type="list" allowBlank="1" showErrorMessage="1" sqref="D2:D9">
      <formula1>INDIRECT($D$14)</formula1>
      <formula2>0</formula2>
    </dataValidation>
    <dataValidation type="list" allowBlank="1" showErrorMessage="1" sqref="C2:C9">
      <formula1>INDIRECT($C$14)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J54"/>
  <sheetViews>
    <sheetView zoomScale="90" zoomScaleNormal="90" workbookViewId="0" topLeftCell="A25">
      <selection activeCell="D3" sqref="D3"/>
    </sheetView>
  </sheetViews>
  <sheetFormatPr defaultColWidth="11.421875" defaultRowHeight="15"/>
  <cols>
    <col min="1" max="1" width="3.28125" style="1" customWidth="1"/>
    <col min="2" max="2" width="20.00390625" style="1" customWidth="1"/>
    <col min="3" max="3" width="14.57421875" style="1" customWidth="1"/>
    <col min="4" max="4" width="20.421875" style="1" customWidth="1"/>
    <col min="5" max="5" width="31.421875" style="1" customWidth="1"/>
    <col min="6" max="6" width="17.8515625" style="1" customWidth="1"/>
    <col min="7" max="7" width="8.8515625" style="1" customWidth="1"/>
    <col min="8" max="8" width="6.7109375" style="1" customWidth="1"/>
    <col min="9" max="9" width="21.00390625" style="1" customWidth="1"/>
    <col min="10" max="10" width="23.421875" style="1" customWidth="1"/>
    <col min="11" max="16384" width="11.421875" style="1" customWidth="1"/>
  </cols>
  <sheetData>
    <row r="1" spans="1:10" ht="30.75" customHeight="1">
      <c r="A1" s="198" t="s">
        <v>64</v>
      </c>
      <c r="B1" s="118" t="s">
        <v>65</v>
      </c>
      <c r="C1" s="120" t="s">
        <v>82</v>
      </c>
      <c r="D1" s="119" t="s">
        <v>66</v>
      </c>
      <c r="E1" s="120" t="s">
        <v>67</v>
      </c>
      <c r="F1" s="120" t="s">
        <v>84</v>
      </c>
      <c r="G1" s="120" t="s">
        <v>85</v>
      </c>
      <c r="H1" s="120" t="s">
        <v>79</v>
      </c>
      <c r="I1" s="120" t="s">
        <v>80</v>
      </c>
      <c r="J1" s="121" t="s">
        <v>72</v>
      </c>
    </row>
    <row r="2" spans="1:10" ht="15">
      <c r="A2" s="171">
        <v>1</v>
      </c>
      <c r="B2" s="181"/>
      <c r="C2" s="181"/>
      <c r="D2" s="181"/>
      <c r="E2" s="181"/>
      <c r="F2" s="181"/>
      <c r="G2" s="181"/>
      <c r="H2" s="181"/>
      <c r="I2" s="199">
        <f>IF(AND(F2="3 CV et moins",G2&lt;=5000),G2*0.41,0)+IF(AND(F2="3 CV et moins",G2&gt;5000,G2&lt;=20000),G2*0.245+824,0)+IF(AND(F2="3 CV et moins",G2&gt;20000),G2*0.286,0)+IF(AND(F2="4 CV",G2&lt;=5000),G2*0.493,0)+IF(AND(F2="4 CV",G2&gt;5000,G2&lt;=20000),G2*0.277+1082,0)+IF(AND(F2="4 CV",G2&gt;20000),G2*0.332,0)+IF(AND(F2="5 CV",G2&lt;=5000),G2*0.543,0)+IF(AND(F2="5 CV",G2&gt;5000,G2&lt;=20000),G2*0.305+1188,0)+IF(AND(F2="5 CV",G2&gt;20000),G2*0.364,0)+IF(AND(F2="6 CV",G2&lt;=5000),G2*0.568,0)+IF(AND(F2="6 CV",G2&gt;5000,G2&lt;=20000),G2*0.32+1244,0)+IF(AND(F2="6 CV",G2&gt;20000),G2*0.382,0)+IF(AND(F2="7 CV et plus",G2&lt;=5000),G2*0.595,0)+IF(AND(F2="7 CV et plus",G2&gt;5000,G2&lt;=20000),G2*0.337+1288,0)+IF(AND(F2="7 CV et plus",G2&gt;20000),G2*0.401,0)+IF(B2="Frais d'hébergement",G2*60,0)+IF(B2="Frais de restauration",G2*15,0)</f>
        <v>0</v>
      </c>
      <c r="J2" s="200">
        <f>I2</f>
        <v>0</v>
      </c>
    </row>
    <row r="3" spans="1:10" ht="15">
      <c r="A3" s="154">
        <v>2</v>
      </c>
      <c r="B3" s="184"/>
      <c r="C3" s="184"/>
      <c r="D3" s="184"/>
      <c r="E3" s="184"/>
      <c r="F3" s="184"/>
      <c r="G3" s="184"/>
      <c r="H3" s="184"/>
      <c r="I3" s="201">
        <f aca="true" t="shared" si="0" ref="I3:I15">IF(AND(F3="3 CV et moins",G3&lt;=5000),G3*0.41,0)+IF(AND(F3="3 CV et moins",G3&gt;5000,G3&lt;=20000),G3*0.245+824,0)+IF(AND(F3="3 CV et moins",G3&gt;20000),G3*0.286,0)+IF(AND(F3="4 CV",G3&lt;=5000),G3*0.493,0)+IF(AND(F3="4 CV",G3&gt;5000,G3&lt;=20000),G3*0.277+1082,0)+IF(AND(F3="4 CV",G3&gt;20000),G3*0.332,0)+IF(AND(F3="5 CV",G3&lt;=5000),G3*0.543,0)+IF(AND(F3="5 CV",G3&gt;5000,G3&lt;=20000),G3*0.305+1188,0)+IF(AND(F3="5 CV",G3&gt;20000),G3*0.364,0)+IF(AND(F3="6 CV",G3&lt;=5000),G3*0.568,0)+IF(AND(F3="6 CV",G3&gt;5000,G3&lt;=20000),G3*0.32+1244,0)+IF(AND(F3="6 CV",G3&gt;20000),G3*0.382,0)+IF(AND(F3="7 CV et plus",G3&lt;=5000),G3*0.595,0)+IF(AND(F3="7 CV et plus",G3&gt;5000,G3&lt;=20000),G3*0.337+1288,0)+IF(AND(F3="7 CV et plus",G3&gt;20000),G3*0.401,0)+IF(B3="Frais d'hébergement",G3*60,0)+IF(B3="Frais de restauration",G3*15,0)</f>
        <v>0</v>
      </c>
      <c r="J3" s="183">
        <f aca="true" t="shared" si="1" ref="J3:J16">I3</f>
        <v>0</v>
      </c>
    </row>
    <row r="4" spans="1:10" ht="15">
      <c r="A4" s="154">
        <v>3</v>
      </c>
      <c r="B4" s="184"/>
      <c r="C4" s="184"/>
      <c r="D4" s="184"/>
      <c r="E4" s="184"/>
      <c r="F4" s="184"/>
      <c r="G4" s="184"/>
      <c r="H4" s="184"/>
      <c r="I4" s="201">
        <f t="shared" si="0"/>
        <v>0</v>
      </c>
      <c r="J4" s="183">
        <f t="shared" si="1"/>
        <v>0</v>
      </c>
    </row>
    <row r="5" spans="1:10" ht="15">
      <c r="A5" s="154">
        <v>4</v>
      </c>
      <c r="B5" s="184"/>
      <c r="C5" s="184"/>
      <c r="D5" s="184"/>
      <c r="E5" s="184"/>
      <c r="F5" s="184"/>
      <c r="G5" s="184"/>
      <c r="H5" s="184"/>
      <c r="I5" s="201">
        <f t="shared" si="0"/>
        <v>0</v>
      </c>
      <c r="J5" s="183">
        <f t="shared" si="1"/>
        <v>0</v>
      </c>
    </row>
    <row r="6" spans="1:10" ht="15">
      <c r="A6" s="154">
        <v>5</v>
      </c>
      <c r="B6" s="184"/>
      <c r="C6" s="184"/>
      <c r="D6" s="184"/>
      <c r="E6" s="184"/>
      <c r="F6" s="184"/>
      <c r="G6" s="184"/>
      <c r="H6" s="184"/>
      <c r="I6" s="201">
        <f t="shared" si="0"/>
        <v>0</v>
      </c>
      <c r="J6" s="183">
        <f t="shared" si="1"/>
        <v>0</v>
      </c>
    </row>
    <row r="7" spans="1:10" ht="15">
      <c r="A7" s="154">
        <v>6</v>
      </c>
      <c r="B7" s="184"/>
      <c r="C7" s="184"/>
      <c r="D7" s="184"/>
      <c r="E7" s="184"/>
      <c r="F7" s="184"/>
      <c r="G7" s="184"/>
      <c r="H7" s="184"/>
      <c r="I7" s="201">
        <f t="shared" si="0"/>
        <v>0</v>
      </c>
      <c r="J7" s="183">
        <f t="shared" si="1"/>
        <v>0</v>
      </c>
    </row>
    <row r="8" spans="1:10" ht="15">
      <c r="A8" s="154">
        <v>7</v>
      </c>
      <c r="B8" s="184"/>
      <c r="C8" s="184"/>
      <c r="D8" s="184"/>
      <c r="E8" s="184"/>
      <c r="F8" s="184"/>
      <c r="G8" s="184"/>
      <c r="H8" s="184"/>
      <c r="I8" s="201">
        <f t="shared" si="0"/>
        <v>0</v>
      </c>
      <c r="J8" s="183">
        <f t="shared" si="1"/>
        <v>0</v>
      </c>
    </row>
    <row r="9" spans="1:10" ht="15">
      <c r="A9" s="154">
        <v>8</v>
      </c>
      <c r="B9" s="184"/>
      <c r="C9" s="184"/>
      <c r="D9" s="184"/>
      <c r="E9" s="184"/>
      <c r="F9" s="184"/>
      <c r="G9" s="184"/>
      <c r="H9" s="184"/>
      <c r="I9" s="201">
        <f t="shared" si="0"/>
        <v>0</v>
      </c>
      <c r="J9" s="183">
        <f t="shared" si="1"/>
        <v>0</v>
      </c>
    </row>
    <row r="10" spans="1:10" ht="15">
      <c r="A10" s="154">
        <v>9</v>
      </c>
      <c r="B10" s="184"/>
      <c r="C10" s="184"/>
      <c r="D10" s="184"/>
      <c r="E10" s="184"/>
      <c r="F10" s="184"/>
      <c r="G10" s="184"/>
      <c r="H10" s="184"/>
      <c r="I10" s="201">
        <f t="shared" si="0"/>
        <v>0</v>
      </c>
      <c r="J10" s="183">
        <f t="shared" si="1"/>
        <v>0</v>
      </c>
    </row>
    <row r="11" spans="1:10" ht="15">
      <c r="A11" s="154">
        <v>10</v>
      </c>
      <c r="B11" s="184"/>
      <c r="C11" s="184"/>
      <c r="D11" s="184"/>
      <c r="E11" s="184"/>
      <c r="F11" s="184"/>
      <c r="G11" s="184"/>
      <c r="H11" s="184"/>
      <c r="I11" s="201">
        <f t="shared" si="0"/>
        <v>0</v>
      </c>
      <c r="J11" s="183">
        <f t="shared" si="1"/>
        <v>0</v>
      </c>
    </row>
    <row r="12" spans="1:10" ht="15">
      <c r="A12" s="154">
        <v>11</v>
      </c>
      <c r="B12" s="184"/>
      <c r="C12" s="184"/>
      <c r="D12" s="184"/>
      <c r="E12" s="184"/>
      <c r="F12" s="184"/>
      <c r="G12" s="184"/>
      <c r="H12" s="184"/>
      <c r="I12" s="201">
        <f t="shared" si="0"/>
        <v>0</v>
      </c>
      <c r="J12" s="183">
        <f t="shared" si="1"/>
        <v>0</v>
      </c>
    </row>
    <row r="13" spans="1:10" ht="15">
      <c r="A13" s="154">
        <v>12</v>
      </c>
      <c r="B13" s="184"/>
      <c r="C13" s="184"/>
      <c r="D13" s="184"/>
      <c r="E13" s="184"/>
      <c r="F13" s="184"/>
      <c r="G13" s="184"/>
      <c r="H13" s="184"/>
      <c r="I13" s="201">
        <f t="shared" si="0"/>
        <v>0</v>
      </c>
      <c r="J13" s="183">
        <f t="shared" si="1"/>
        <v>0</v>
      </c>
    </row>
    <row r="14" spans="1:10" ht="15">
      <c r="A14" s="154">
        <v>13</v>
      </c>
      <c r="B14" s="184"/>
      <c r="C14" s="184"/>
      <c r="D14" s="184"/>
      <c r="E14" s="184"/>
      <c r="F14" s="184"/>
      <c r="G14" s="184"/>
      <c r="H14" s="184"/>
      <c r="I14" s="201">
        <f t="shared" si="0"/>
        <v>0</v>
      </c>
      <c r="J14" s="183">
        <f t="shared" si="1"/>
        <v>0</v>
      </c>
    </row>
    <row r="15" spans="1:10" ht="15">
      <c r="A15" s="154">
        <v>14</v>
      </c>
      <c r="B15" s="184"/>
      <c r="C15" s="184"/>
      <c r="D15" s="184"/>
      <c r="E15" s="184"/>
      <c r="F15" s="184"/>
      <c r="G15" s="184"/>
      <c r="H15" s="184"/>
      <c r="I15" s="201">
        <f t="shared" si="0"/>
        <v>0</v>
      </c>
      <c r="J15" s="183">
        <f t="shared" si="1"/>
        <v>0</v>
      </c>
    </row>
    <row r="16" spans="1:10" ht="15">
      <c r="A16" s="154">
        <v>15</v>
      </c>
      <c r="B16" s="184"/>
      <c r="C16" s="184"/>
      <c r="D16" s="184"/>
      <c r="E16" s="184"/>
      <c r="F16" s="184"/>
      <c r="G16" s="184"/>
      <c r="H16" s="184"/>
      <c r="I16" s="201">
        <f aca="true" t="shared" si="2" ref="I16:I21">IF(AND(F16="3 CV et moins",G16&lt;=5000),G16*0.41,0)+IF(AND(F16="3 CV et moins",G16&gt;5000,G16&lt;=20000),G16*0.245+824,0)+IF(AND(F16="3 CV et moins",G16&gt;20000),G16*0.286,0)+IF(AND(F16="4 CV",G16&lt;=5000),G16*0.493,0)+IF(AND(F16="4 CV",G16&gt;5000,G16&lt;=20000),G16*0.277+1082,0)+IF(AND(F16="4 CV",G16&gt;20000),G16*0.332,0)+IF(AND(F16="5 CV",G16&lt;=5000),G16*0.543,0)+IF(AND(F16="5 CV",G16&gt;5000,G16&lt;=20000),G16*0.305+1188,0)+IF(AND(F16="5 CV",G16&gt;20000),G16*0.364,0)+IF(AND(F16="6 CV",G16&lt;=5000),G16*0.568,0)+IF(AND(F16="6 CV",G16&gt;5000,G16&lt;=20000),G16*0.32+1244,0)+IF(AND(F16="6 CV",G16&gt;20000),G16*0.382,0)+IF(AND(F16="7 CV et plus",G16&lt;=5000),G16*0.595,0)+IF(AND(F16="7 CV et plus",G16&gt;5000,G16&lt;=20000),G16*0.337+1288,0)+IF(AND(F16="7 CV et plus",G16&gt;20000),G16*0.401,0)+IF(B16="Frais d'hébergement",G16*60,0)+IF(B16="Frais de restauration",G16*15,0)</f>
        <v>0</v>
      </c>
      <c r="J16" s="183">
        <f t="shared" si="1"/>
        <v>0</v>
      </c>
    </row>
    <row r="17" spans="1:10" ht="15">
      <c r="A17" s="154">
        <v>16</v>
      </c>
      <c r="B17" s="184"/>
      <c r="C17" s="184"/>
      <c r="D17" s="184"/>
      <c r="E17" s="184"/>
      <c r="F17" s="184"/>
      <c r="G17" s="184"/>
      <c r="H17" s="184"/>
      <c r="I17" s="201">
        <f t="shared" si="2"/>
        <v>0</v>
      </c>
      <c r="J17" s="183">
        <f>I17</f>
        <v>0</v>
      </c>
    </row>
    <row r="18" spans="1:10" ht="15">
      <c r="A18" s="154">
        <v>17</v>
      </c>
      <c r="B18" s="184"/>
      <c r="C18" s="184"/>
      <c r="D18" s="184"/>
      <c r="E18" s="184"/>
      <c r="F18" s="184"/>
      <c r="G18" s="184"/>
      <c r="H18" s="184"/>
      <c r="I18" s="201">
        <f t="shared" si="2"/>
        <v>0</v>
      </c>
      <c r="J18" s="183">
        <f>I18</f>
        <v>0</v>
      </c>
    </row>
    <row r="19" spans="1:10" ht="15">
      <c r="A19" s="154">
        <v>18</v>
      </c>
      <c r="B19" s="184"/>
      <c r="C19" s="184"/>
      <c r="D19" s="184"/>
      <c r="E19" s="184"/>
      <c r="F19" s="184"/>
      <c r="G19" s="184"/>
      <c r="H19" s="184"/>
      <c r="I19" s="201">
        <f t="shared" si="2"/>
        <v>0</v>
      </c>
      <c r="J19" s="183">
        <f>I19</f>
        <v>0</v>
      </c>
    </row>
    <row r="20" spans="1:10" ht="15">
      <c r="A20" s="154">
        <v>19</v>
      </c>
      <c r="B20" s="184"/>
      <c r="C20" s="184"/>
      <c r="D20" s="184"/>
      <c r="E20" s="184"/>
      <c r="F20" s="184"/>
      <c r="G20" s="184"/>
      <c r="H20" s="184"/>
      <c r="I20" s="201">
        <f t="shared" si="2"/>
        <v>0</v>
      </c>
      <c r="J20" s="183">
        <f>I20</f>
        <v>0</v>
      </c>
    </row>
    <row r="21" spans="1:10" ht="15">
      <c r="A21" s="154">
        <v>20</v>
      </c>
      <c r="B21" s="184"/>
      <c r="C21" s="184"/>
      <c r="D21" s="184"/>
      <c r="E21" s="184"/>
      <c r="F21" s="184"/>
      <c r="G21" s="184"/>
      <c r="H21" s="184"/>
      <c r="I21" s="201">
        <f t="shared" si="2"/>
        <v>0</v>
      </c>
      <c r="J21" s="183">
        <f>I21</f>
        <v>0</v>
      </c>
    </row>
    <row r="22" spans="1:10" ht="15">
      <c r="A22" s="154">
        <v>21</v>
      </c>
      <c r="B22" s="184"/>
      <c r="C22" s="184"/>
      <c r="D22" s="184"/>
      <c r="E22" s="184"/>
      <c r="F22" s="184"/>
      <c r="G22" s="184"/>
      <c r="H22" s="184"/>
      <c r="I22" s="201">
        <f aca="true" t="shared" si="3" ref="I22:I39">IF(AND(F22="3 CV et moins",G22&lt;=5000),G22*0.41,0)+IF(AND(F22="3 CV et moins",G22&gt;5000,G22&lt;=20000),G22*0.245+824,0)+IF(AND(F22="3 CV et moins",G22&gt;20000),G22*0.286,0)+IF(AND(F22="4 CV",G22&lt;=5000),G22*0.493,0)+IF(AND(F22="4 CV",G22&gt;5000,G22&lt;=20000),G22*0.277+1082,0)+IF(AND(F22="4 CV",G22&gt;20000),G22*0.332,0)+IF(AND(F22="5 CV",G22&lt;=5000),G22*0.543,0)+IF(AND(F22="5 CV",G22&gt;5000,G22&lt;=20000),G22*0.305+1188,0)+IF(AND(F22="5 CV",G22&gt;20000),G22*0.364,0)+IF(AND(F22="6 CV",G22&lt;=5000),G22*0.568,0)+IF(AND(F22="6 CV",G22&gt;5000,G22&lt;=20000),G22*0.32+1244,0)+IF(AND(F22="6 CV",G22&gt;20000),G22*0.382,0)+IF(AND(F22="7 CV et plus",G22&lt;=5000),G22*0.595,0)+IF(AND(F22="7 CV et plus",G22&gt;5000,G22&lt;=20000),G22*0.337+1288,0)+IF(AND(F22="7 CV et plus",G22&gt;20000),G22*0.401,0)+IF(B22="Frais d'hébergement",G22*60,0)+IF(B22="Frais de restauration",G22*15,0)</f>
        <v>0</v>
      </c>
      <c r="J22" s="183">
        <f aca="true" t="shared" si="4" ref="J22:J39">I22</f>
        <v>0</v>
      </c>
    </row>
    <row r="23" spans="1:10" ht="15">
      <c r="A23" s="154">
        <v>22</v>
      </c>
      <c r="B23" s="184"/>
      <c r="C23" s="184"/>
      <c r="D23" s="184"/>
      <c r="E23" s="184"/>
      <c r="F23" s="184"/>
      <c r="G23" s="184"/>
      <c r="H23" s="184"/>
      <c r="I23" s="201">
        <f t="shared" si="3"/>
        <v>0</v>
      </c>
      <c r="J23" s="183">
        <f t="shared" si="4"/>
        <v>0</v>
      </c>
    </row>
    <row r="24" spans="1:10" ht="15">
      <c r="A24" s="154">
        <v>23</v>
      </c>
      <c r="B24" s="184"/>
      <c r="C24" s="184"/>
      <c r="D24" s="184"/>
      <c r="E24" s="184"/>
      <c r="F24" s="184"/>
      <c r="G24" s="184"/>
      <c r="H24" s="184"/>
      <c r="I24" s="201">
        <f t="shared" si="3"/>
        <v>0</v>
      </c>
      <c r="J24" s="183">
        <f t="shared" si="4"/>
        <v>0</v>
      </c>
    </row>
    <row r="25" spans="1:10" ht="15">
      <c r="A25" s="154">
        <v>24</v>
      </c>
      <c r="B25" s="184"/>
      <c r="C25" s="184"/>
      <c r="D25" s="184"/>
      <c r="E25" s="184"/>
      <c r="F25" s="184"/>
      <c r="G25" s="184"/>
      <c r="H25" s="184"/>
      <c r="I25" s="201">
        <f t="shared" si="3"/>
        <v>0</v>
      </c>
      <c r="J25" s="183">
        <f t="shared" si="4"/>
        <v>0</v>
      </c>
    </row>
    <row r="26" spans="1:10" ht="15">
      <c r="A26" s="154">
        <v>25</v>
      </c>
      <c r="B26" s="184"/>
      <c r="C26" s="184"/>
      <c r="D26" s="184"/>
      <c r="E26" s="184"/>
      <c r="F26" s="184"/>
      <c r="G26" s="184"/>
      <c r="H26" s="184"/>
      <c r="I26" s="201">
        <f t="shared" si="3"/>
        <v>0</v>
      </c>
      <c r="J26" s="183">
        <f t="shared" si="4"/>
        <v>0</v>
      </c>
    </row>
    <row r="27" spans="1:10" ht="15">
      <c r="A27" s="154">
        <v>26</v>
      </c>
      <c r="B27" s="184"/>
      <c r="C27" s="184"/>
      <c r="D27" s="184"/>
      <c r="E27" s="184"/>
      <c r="F27" s="184"/>
      <c r="G27" s="184"/>
      <c r="H27" s="184"/>
      <c r="I27" s="201">
        <f t="shared" si="3"/>
        <v>0</v>
      </c>
      <c r="J27" s="183">
        <f t="shared" si="4"/>
        <v>0</v>
      </c>
    </row>
    <row r="28" spans="1:10" ht="15">
      <c r="A28" s="154">
        <v>27</v>
      </c>
      <c r="B28" s="184"/>
      <c r="C28" s="184"/>
      <c r="D28" s="184"/>
      <c r="E28" s="184"/>
      <c r="F28" s="184"/>
      <c r="G28" s="184"/>
      <c r="H28" s="184"/>
      <c r="I28" s="201">
        <f t="shared" si="3"/>
        <v>0</v>
      </c>
      <c r="J28" s="183">
        <f t="shared" si="4"/>
        <v>0</v>
      </c>
    </row>
    <row r="29" spans="1:10" ht="15">
      <c r="A29" s="154">
        <v>28</v>
      </c>
      <c r="B29" s="184"/>
      <c r="C29" s="184"/>
      <c r="D29" s="184"/>
      <c r="E29" s="184"/>
      <c r="F29" s="184"/>
      <c r="G29" s="184"/>
      <c r="H29" s="184"/>
      <c r="I29" s="201">
        <f t="shared" si="3"/>
        <v>0</v>
      </c>
      <c r="J29" s="183">
        <f t="shared" si="4"/>
        <v>0</v>
      </c>
    </row>
    <row r="30" spans="1:10" ht="15">
      <c r="A30" s="154">
        <v>29</v>
      </c>
      <c r="B30" s="184"/>
      <c r="C30" s="184"/>
      <c r="D30" s="184"/>
      <c r="E30" s="184"/>
      <c r="F30" s="184"/>
      <c r="G30" s="184"/>
      <c r="H30" s="184"/>
      <c r="I30" s="201">
        <f t="shared" si="3"/>
        <v>0</v>
      </c>
      <c r="J30" s="183">
        <f t="shared" si="4"/>
        <v>0</v>
      </c>
    </row>
    <row r="31" spans="1:10" ht="15">
      <c r="A31" s="154">
        <v>30</v>
      </c>
      <c r="B31" s="184"/>
      <c r="C31" s="184"/>
      <c r="D31" s="184"/>
      <c r="E31" s="184"/>
      <c r="F31" s="184"/>
      <c r="G31" s="184"/>
      <c r="H31" s="184"/>
      <c r="I31" s="201">
        <f t="shared" si="3"/>
        <v>0</v>
      </c>
      <c r="J31" s="183">
        <f t="shared" si="4"/>
        <v>0</v>
      </c>
    </row>
    <row r="32" spans="1:10" ht="15">
      <c r="A32" s="154">
        <v>31</v>
      </c>
      <c r="B32" s="184"/>
      <c r="C32" s="184"/>
      <c r="D32" s="184"/>
      <c r="E32" s="184"/>
      <c r="F32" s="184"/>
      <c r="G32" s="184"/>
      <c r="H32" s="184"/>
      <c r="I32" s="201">
        <f t="shared" si="3"/>
        <v>0</v>
      </c>
      <c r="J32" s="183">
        <f t="shared" si="4"/>
        <v>0</v>
      </c>
    </row>
    <row r="33" spans="1:10" ht="15">
      <c r="A33" s="154">
        <v>32</v>
      </c>
      <c r="B33" s="184"/>
      <c r="C33" s="184"/>
      <c r="D33" s="184"/>
      <c r="E33" s="184"/>
      <c r="F33" s="184"/>
      <c r="G33" s="184"/>
      <c r="H33" s="184"/>
      <c r="I33" s="201">
        <f t="shared" si="3"/>
        <v>0</v>
      </c>
      <c r="J33" s="183">
        <f t="shared" si="4"/>
        <v>0</v>
      </c>
    </row>
    <row r="34" spans="1:10" ht="15">
      <c r="A34" s="154">
        <v>33</v>
      </c>
      <c r="B34" s="184"/>
      <c r="C34" s="184"/>
      <c r="D34" s="184"/>
      <c r="E34" s="184"/>
      <c r="F34" s="184"/>
      <c r="G34" s="184"/>
      <c r="H34" s="184"/>
      <c r="I34" s="201">
        <f t="shared" si="3"/>
        <v>0</v>
      </c>
      <c r="J34" s="183">
        <f t="shared" si="4"/>
        <v>0</v>
      </c>
    </row>
    <row r="35" spans="1:10" ht="15">
      <c r="A35" s="154">
        <v>34</v>
      </c>
      <c r="B35" s="184"/>
      <c r="C35" s="184"/>
      <c r="D35" s="184"/>
      <c r="E35" s="184"/>
      <c r="F35" s="184"/>
      <c r="G35" s="184"/>
      <c r="H35" s="184"/>
      <c r="I35" s="201">
        <f t="shared" si="3"/>
        <v>0</v>
      </c>
      <c r="J35" s="183">
        <f t="shared" si="4"/>
        <v>0</v>
      </c>
    </row>
    <row r="36" spans="1:10" ht="15">
      <c r="A36" s="154">
        <v>35</v>
      </c>
      <c r="B36" s="184"/>
      <c r="C36" s="184"/>
      <c r="D36" s="184"/>
      <c r="E36" s="184"/>
      <c r="F36" s="184"/>
      <c r="G36" s="184"/>
      <c r="H36" s="184"/>
      <c r="I36" s="201">
        <f t="shared" si="3"/>
        <v>0</v>
      </c>
      <c r="J36" s="183">
        <f t="shared" si="4"/>
        <v>0</v>
      </c>
    </row>
    <row r="37" spans="1:10" ht="15">
      <c r="A37" s="154">
        <v>36</v>
      </c>
      <c r="B37" s="184"/>
      <c r="C37" s="184"/>
      <c r="D37" s="184"/>
      <c r="E37" s="184"/>
      <c r="F37" s="184"/>
      <c r="G37" s="184"/>
      <c r="H37" s="184"/>
      <c r="I37" s="201">
        <f t="shared" si="3"/>
        <v>0</v>
      </c>
      <c r="J37" s="183">
        <f t="shared" si="4"/>
        <v>0</v>
      </c>
    </row>
    <row r="38" spans="1:10" ht="15">
      <c r="A38" s="154">
        <v>37</v>
      </c>
      <c r="B38" s="184"/>
      <c r="C38" s="184"/>
      <c r="D38" s="184"/>
      <c r="E38" s="184"/>
      <c r="F38" s="184"/>
      <c r="G38" s="184"/>
      <c r="H38" s="184"/>
      <c r="I38" s="201">
        <f t="shared" si="3"/>
        <v>0</v>
      </c>
      <c r="J38" s="183">
        <f t="shared" si="4"/>
        <v>0</v>
      </c>
    </row>
    <row r="39" spans="1:10" ht="15">
      <c r="A39" s="154">
        <v>38</v>
      </c>
      <c r="B39" s="184"/>
      <c r="C39" s="184"/>
      <c r="D39" s="184"/>
      <c r="E39" s="184"/>
      <c r="F39" s="184"/>
      <c r="G39" s="184"/>
      <c r="H39" s="184"/>
      <c r="I39" s="201">
        <f t="shared" si="3"/>
        <v>0</v>
      </c>
      <c r="J39" s="183">
        <f t="shared" si="4"/>
        <v>0</v>
      </c>
    </row>
    <row r="40" spans="1:10" ht="15.75">
      <c r="A40" s="154">
        <v>39</v>
      </c>
      <c r="B40" s="184"/>
      <c r="C40" s="184"/>
      <c r="D40" s="184"/>
      <c r="E40" s="184"/>
      <c r="F40" s="184"/>
      <c r="G40" s="184"/>
      <c r="H40" s="184"/>
      <c r="I40" s="201">
        <f>IF(AND(F40="3 CV et moins",G40&lt;=5000),G40*0.41,0)+IF(AND(F40="3 CV et moins",G40&gt;5000,G40&lt;=20000),G40*0.245+824,0)+IF(AND(F40="3 CV et moins",G40&gt;20000),G40*0.286,0)+IF(AND(F40="4 CV",G40&lt;=5000),G40*0.493,0)+IF(AND(F40="4 CV",G40&gt;5000,G40&lt;=20000),G40*0.277+1082,0)+IF(AND(F40="4 CV",G40&gt;20000),G40*0.332,0)+IF(AND(F40="5 CV",G40&lt;=5000),G40*0.543,0)+IF(AND(F40="5 CV",G40&gt;5000,G40&lt;=20000),G40*0.305+1188,0)+IF(AND(F40="5 CV",G40&gt;20000),G40*0.364,0)+IF(AND(F40="6 CV",G40&lt;=5000),G40*0.568,0)+IF(AND(F40="6 CV",G40&gt;5000,G40&lt;=20000),G40*0.32+1244,0)+IF(AND(F40="6 CV",G40&gt;20000),G40*0.382,0)+IF(AND(F40="7 CV et plus",G40&lt;=5000),G40*0.595,0)+IF(AND(F40="7 CV et plus",G40&gt;5000,G40&lt;=20000),G40*0.337+1288,0)+IF(AND(F40="7 CV et plus",G40&gt;20000),G40*0.401,0)+IF(B40="Frais d'hébergement",G40*60,0)+IF(B40="Frais de restauration",G40*15,0)</f>
        <v>0</v>
      </c>
      <c r="J40" s="183">
        <f>I40</f>
        <v>0</v>
      </c>
    </row>
    <row r="41" spans="1:10" ht="15" hidden="1">
      <c r="A41" s="159"/>
      <c r="B41" s="185"/>
      <c r="C41" s="185"/>
      <c r="D41" s="186" t="s">
        <v>35</v>
      </c>
      <c r="E41" s="186" t="s">
        <v>38</v>
      </c>
      <c r="F41" s="185"/>
      <c r="G41" s="185"/>
      <c r="H41" s="186" t="s">
        <v>86</v>
      </c>
      <c r="I41" s="202">
        <v>0</v>
      </c>
      <c r="J41" s="202">
        <v>0</v>
      </c>
    </row>
    <row r="42" spans="1:10" ht="15" hidden="1">
      <c r="A42" s="159"/>
      <c r="B42" s="185"/>
      <c r="C42" s="185"/>
      <c r="D42" s="186" t="s">
        <v>37</v>
      </c>
      <c r="E42" s="186" t="s">
        <v>38</v>
      </c>
      <c r="F42" s="185"/>
      <c r="G42" s="185"/>
      <c r="H42" s="186" t="s">
        <v>86</v>
      </c>
      <c r="I42" s="202">
        <v>0</v>
      </c>
      <c r="J42" s="202">
        <v>0</v>
      </c>
    </row>
    <row r="43" spans="1:10" ht="15" hidden="1">
      <c r="A43" s="159"/>
      <c r="B43" s="185"/>
      <c r="C43" s="185"/>
      <c r="D43" s="186" t="s">
        <v>39</v>
      </c>
      <c r="E43" s="186" t="s">
        <v>38</v>
      </c>
      <c r="F43" s="185"/>
      <c r="G43" s="185"/>
      <c r="H43" s="186" t="s">
        <v>86</v>
      </c>
      <c r="I43" s="202">
        <v>0</v>
      </c>
      <c r="J43" s="202">
        <v>0</v>
      </c>
    </row>
    <row r="44" spans="1:10" ht="15" hidden="1">
      <c r="A44" s="159"/>
      <c r="B44" s="185"/>
      <c r="C44" s="185"/>
      <c r="D44" s="186" t="s">
        <v>41</v>
      </c>
      <c r="E44" s="186" t="s">
        <v>38</v>
      </c>
      <c r="F44" s="185"/>
      <c r="G44" s="185"/>
      <c r="H44" s="186" t="s">
        <v>86</v>
      </c>
      <c r="I44" s="202">
        <v>0</v>
      </c>
      <c r="J44" s="202">
        <v>0</v>
      </c>
    </row>
    <row r="45" spans="1:10" ht="15" hidden="1">
      <c r="A45" s="159"/>
      <c r="B45" s="185"/>
      <c r="C45" s="185"/>
      <c r="D45" s="186" t="s">
        <v>43</v>
      </c>
      <c r="E45" s="186" t="s">
        <v>38</v>
      </c>
      <c r="F45" s="185"/>
      <c r="G45" s="185"/>
      <c r="H45" s="186" t="s">
        <v>86</v>
      </c>
      <c r="I45" s="202">
        <v>0</v>
      </c>
      <c r="J45" s="202">
        <v>0</v>
      </c>
    </row>
    <row r="46" spans="1:10" ht="15" hidden="1">
      <c r="A46" s="159"/>
      <c r="B46" s="185"/>
      <c r="C46" s="185"/>
      <c r="D46" s="186" t="s">
        <v>35</v>
      </c>
      <c r="E46" s="190" t="s">
        <v>40</v>
      </c>
      <c r="F46" s="185"/>
      <c r="G46" s="185"/>
      <c r="H46" s="186" t="s">
        <v>86</v>
      </c>
      <c r="I46" s="202">
        <v>0</v>
      </c>
      <c r="J46" s="202">
        <v>0</v>
      </c>
    </row>
    <row r="47" spans="1:10" ht="15" hidden="1">
      <c r="A47" s="159"/>
      <c r="B47" s="185"/>
      <c r="C47" s="185"/>
      <c r="D47" s="186" t="s">
        <v>37</v>
      </c>
      <c r="E47" s="190" t="s">
        <v>40</v>
      </c>
      <c r="F47" s="185"/>
      <c r="G47" s="185"/>
      <c r="H47" s="186" t="s">
        <v>86</v>
      </c>
      <c r="I47" s="202">
        <v>0</v>
      </c>
      <c r="J47" s="202">
        <v>0</v>
      </c>
    </row>
    <row r="48" spans="1:10" ht="15" hidden="1">
      <c r="A48" s="159"/>
      <c r="B48" s="185"/>
      <c r="C48" s="185"/>
      <c r="D48" s="186" t="s">
        <v>39</v>
      </c>
      <c r="E48" s="190" t="s">
        <v>40</v>
      </c>
      <c r="F48" s="185"/>
      <c r="G48" s="185"/>
      <c r="H48" s="186" t="s">
        <v>86</v>
      </c>
      <c r="I48" s="202">
        <v>0</v>
      </c>
      <c r="J48" s="202">
        <v>0</v>
      </c>
    </row>
    <row r="49" spans="1:10" ht="15" hidden="1">
      <c r="A49" s="159"/>
      <c r="B49" s="185"/>
      <c r="C49" s="185"/>
      <c r="D49" s="186" t="s">
        <v>41</v>
      </c>
      <c r="E49" s="190" t="s">
        <v>40</v>
      </c>
      <c r="F49" s="185"/>
      <c r="G49" s="185"/>
      <c r="H49" s="186" t="s">
        <v>86</v>
      </c>
      <c r="I49" s="202">
        <v>0</v>
      </c>
      <c r="J49" s="202">
        <v>0</v>
      </c>
    </row>
    <row r="50" spans="1:10" ht="15.75" hidden="1">
      <c r="A50" s="162"/>
      <c r="B50" s="189"/>
      <c r="C50" s="189"/>
      <c r="D50" s="190" t="s">
        <v>43</v>
      </c>
      <c r="E50" s="190" t="s">
        <v>40</v>
      </c>
      <c r="F50" s="189"/>
      <c r="G50" s="189"/>
      <c r="H50" s="190" t="s">
        <v>86</v>
      </c>
      <c r="I50" s="203">
        <v>0</v>
      </c>
      <c r="J50" s="203">
        <v>0</v>
      </c>
    </row>
    <row r="51" spans="1:10" ht="31.5" customHeight="1">
      <c r="A51" s="176" t="s">
        <v>73</v>
      </c>
      <c r="B51" s="176"/>
      <c r="C51" s="176"/>
      <c r="D51" s="176"/>
      <c r="E51" s="176"/>
      <c r="F51" s="176"/>
      <c r="G51" s="176"/>
      <c r="H51" s="45" t="s">
        <v>87</v>
      </c>
      <c r="I51" s="45"/>
      <c r="J51" s="139">
        <f>SUM(J2:J50)</f>
        <v>0</v>
      </c>
    </row>
    <row r="54" spans="2:8" ht="15" hidden="1">
      <c r="B54" s="1">
        <f>Listes!C27</f>
        <v>0</v>
      </c>
      <c r="D54" s="1">
        <f>Listes!H9</f>
        <v>0</v>
      </c>
      <c r="E54" s="1">
        <f>Listes!H1</f>
        <v>0</v>
      </c>
      <c r="F54" s="1">
        <f>Listes!D22</f>
        <v>0</v>
      </c>
      <c r="H54" s="1">
        <f>Listes!C21</f>
        <v>0</v>
      </c>
    </row>
  </sheetData>
  <sheetProtection password="CD68" sheet="1" formatColumns="0" formatRows="0" insertRows="0"/>
  <mergeCells count="2">
    <mergeCell ref="A51:G51"/>
    <mergeCell ref="H51:I51"/>
  </mergeCells>
  <dataValidations count="6">
    <dataValidation type="list" allowBlank="1" showErrorMessage="1" sqref="G41:G50">
      <formula1>Liste_actions</formula1>
      <formula2>0</formula2>
    </dataValidation>
    <dataValidation type="list" allowBlank="1" showErrorMessage="1" sqref="E2:E50">
      <formula1>INDIRECT($E$54)</formula1>
      <formula2>0</formula2>
    </dataValidation>
    <dataValidation type="list" allowBlank="1" showErrorMessage="1" sqref="D2:D50">
      <formula1>INDIRECT($D$54)</formula1>
      <formula2>0</formula2>
    </dataValidation>
    <dataValidation type="list" allowBlank="1" showErrorMessage="1" sqref="F2:F50">
      <formula1>INDIRECT($F$54)</formula1>
      <formula2>0</formula2>
    </dataValidation>
    <dataValidation type="list" allowBlank="1" showErrorMessage="1" sqref="B2:B50">
      <formula1>INDIRECT($B$54)</formula1>
      <formula2>0</formula2>
    </dataValidation>
    <dataValidation type="list" allowBlank="1" showErrorMessage="1" sqref="H2:H50">
      <formula1>INDIRECT($H$54)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J30"/>
  <sheetViews>
    <sheetView workbookViewId="0" topLeftCell="A1">
      <selection activeCell="F17" sqref="F17"/>
    </sheetView>
  </sheetViews>
  <sheetFormatPr defaultColWidth="11.421875" defaultRowHeight="15"/>
  <cols>
    <col min="1" max="1" width="3.140625" style="1" customWidth="1"/>
    <col min="2" max="2" width="20.00390625" style="1" customWidth="1"/>
    <col min="3" max="3" width="17.57421875" style="1" customWidth="1"/>
    <col min="4" max="4" width="22.421875" style="1" customWidth="1"/>
    <col min="5" max="5" width="17.8515625" style="1" customWidth="1"/>
    <col min="6" max="6" width="20.421875" style="1" customWidth="1"/>
    <col min="7" max="7" width="21.421875" style="1" customWidth="1"/>
    <col min="8" max="8" width="6.7109375" style="1" customWidth="1"/>
    <col min="9" max="9" width="19.421875" style="1" customWidth="1"/>
    <col min="10" max="10" width="23.421875" style="1" customWidth="1"/>
    <col min="11" max="16384" width="11.421875" style="1" customWidth="1"/>
  </cols>
  <sheetData>
    <row r="1" spans="1:10" ht="30.75">
      <c r="A1" s="177" t="s">
        <v>64</v>
      </c>
      <c r="B1" s="204" t="s">
        <v>65</v>
      </c>
      <c r="C1" s="204" t="s">
        <v>66</v>
      </c>
      <c r="D1" s="204" t="s">
        <v>67</v>
      </c>
      <c r="E1" s="142" t="s">
        <v>88</v>
      </c>
      <c r="F1" s="142" t="s">
        <v>89</v>
      </c>
      <c r="G1" s="142" t="s">
        <v>90</v>
      </c>
      <c r="H1" s="142" t="s">
        <v>79</v>
      </c>
      <c r="I1" s="142" t="s">
        <v>91</v>
      </c>
      <c r="J1" s="205" t="s">
        <v>72</v>
      </c>
    </row>
    <row r="2" spans="1:10" ht="15">
      <c r="A2" s="206">
        <v>1</v>
      </c>
      <c r="B2" s="207"/>
      <c r="C2" s="207"/>
      <c r="D2" s="208"/>
      <c r="E2" s="209"/>
      <c r="F2" s="210"/>
      <c r="G2" s="210"/>
      <c r="H2" s="207"/>
      <c r="I2" s="199">
        <f>IF(E2=0,0,(E2/F2)*G2)</f>
        <v>0</v>
      </c>
      <c r="J2" s="211"/>
    </row>
    <row r="3" spans="1:10" ht="15">
      <c r="A3" s="212">
        <v>2</v>
      </c>
      <c r="B3" s="213"/>
      <c r="C3" s="213"/>
      <c r="D3" s="214"/>
      <c r="E3" s="215"/>
      <c r="F3" s="216"/>
      <c r="G3" s="216"/>
      <c r="H3" s="213"/>
      <c r="I3" s="201">
        <f aca="true" t="shared" si="0" ref="I3:I21">IF(E3=0,0,(E3/F3)*G3)</f>
        <v>0</v>
      </c>
      <c r="J3" s="217"/>
    </row>
    <row r="4" spans="1:10" ht="15">
      <c r="A4" s="212">
        <v>3</v>
      </c>
      <c r="B4" s="213"/>
      <c r="C4" s="213"/>
      <c r="D4" s="214"/>
      <c r="E4" s="215"/>
      <c r="F4" s="216"/>
      <c r="G4" s="216"/>
      <c r="H4" s="213"/>
      <c r="I4" s="201">
        <f t="shared" si="0"/>
        <v>0</v>
      </c>
      <c r="J4" s="217"/>
    </row>
    <row r="5" spans="1:10" ht="15">
      <c r="A5" s="212">
        <v>4</v>
      </c>
      <c r="B5" s="213"/>
      <c r="C5" s="213"/>
      <c r="D5" s="214"/>
      <c r="E5" s="215"/>
      <c r="F5" s="216"/>
      <c r="G5" s="216"/>
      <c r="H5" s="213"/>
      <c r="I5" s="201">
        <f t="shared" si="0"/>
        <v>0</v>
      </c>
      <c r="J5" s="217"/>
    </row>
    <row r="6" spans="1:10" ht="15">
      <c r="A6" s="212">
        <v>5</v>
      </c>
      <c r="B6" s="213"/>
      <c r="C6" s="213"/>
      <c r="D6" s="214"/>
      <c r="E6" s="215"/>
      <c r="F6" s="216"/>
      <c r="G6" s="216"/>
      <c r="H6" s="213"/>
      <c r="I6" s="201">
        <f t="shared" si="0"/>
        <v>0</v>
      </c>
      <c r="J6" s="217"/>
    </row>
    <row r="7" spans="1:10" ht="15">
      <c r="A7" s="212">
        <v>6</v>
      </c>
      <c r="B7" s="213"/>
      <c r="C7" s="213"/>
      <c r="D7" s="214"/>
      <c r="E7" s="215"/>
      <c r="F7" s="216"/>
      <c r="G7" s="216"/>
      <c r="H7" s="213"/>
      <c r="I7" s="201">
        <f t="shared" si="0"/>
        <v>0</v>
      </c>
      <c r="J7" s="217"/>
    </row>
    <row r="8" spans="1:10" ht="15">
      <c r="A8" s="212">
        <v>7</v>
      </c>
      <c r="B8" s="213"/>
      <c r="C8" s="213"/>
      <c r="D8" s="214"/>
      <c r="E8" s="215"/>
      <c r="F8" s="216"/>
      <c r="G8" s="216"/>
      <c r="H8" s="213"/>
      <c r="I8" s="201">
        <f t="shared" si="0"/>
        <v>0</v>
      </c>
      <c r="J8" s="217"/>
    </row>
    <row r="9" spans="1:10" ht="15">
      <c r="A9" s="212">
        <v>8</v>
      </c>
      <c r="B9" s="213"/>
      <c r="C9" s="213"/>
      <c r="D9" s="214"/>
      <c r="E9" s="215"/>
      <c r="F9" s="216"/>
      <c r="G9" s="216"/>
      <c r="H9" s="213"/>
      <c r="I9" s="201">
        <f t="shared" si="0"/>
        <v>0</v>
      </c>
      <c r="J9" s="217"/>
    </row>
    <row r="10" spans="1:10" ht="15">
      <c r="A10" s="212">
        <v>9</v>
      </c>
      <c r="B10" s="213"/>
      <c r="C10" s="213"/>
      <c r="D10" s="214"/>
      <c r="E10" s="215"/>
      <c r="F10" s="216"/>
      <c r="G10" s="216"/>
      <c r="H10" s="213"/>
      <c r="I10" s="201">
        <f t="shared" si="0"/>
        <v>0</v>
      </c>
      <c r="J10" s="217"/>
    </row>
    <row r="11" spans="1:10" ht="15">
      <c r="A11" s="212">
        <v>10</v>
      </c>
      <c r="B11" s="213"/>
      <c r="C11" s="213"/>
      <c r="D11" s="214"/>
      <c r="E11" s="215"/>
      <c r="F11" s="216"/>
      <c r="G11" s="216"/>
      <c r="H11" s="213"/>
      <c r="I11" s="201">
        <f t="shared" si="0"/>
        <v>0</v>
      </c>
      <c r="J11" s="217"/>
    </row>
    <row r="12" spans="1:10" ht="15">
      <c r="A12" s="212">
        <v>11</v>
      </c>
      <c r="B12" s="213"/>
      <c r="C12" s="213"/>
      <c r="D12" s="214"/>
      <c r="E12" s="215"/>
      <c r="F12" s="216"/>
      <c r="G12" s="216"/>
      <c r="H12" s="213"/>
      <c r="I12" s="201">
        <f t="shared" si="0"/>
        <v>0</v>
      </c>
      <c r="J12" s="217"/>
    </row>
    <row r="13" spans="1:10" ht="15">
      <c r="A13" s="212">
        <v>12</v>
      </c>
      <c r="B13" s="213"/>
      <c r="C13" s="213"/>
      <c r="D13" s="214"/>
      <c r="E13" s="215"/>
      <c r="F13" s="216"/>
      <c r="G13" s="216"/>
      <c r="H13" s="213"/>
      <c r="I13" s="201">
        <f t="shared" si="0"/>
        <v>0</v>
      </c>
      <c r="J13" s="217"/>
    </row>
    <row r="14" spans="1:10" ht="15">
      <c r="A14" s="212">
        <v>13</v>
      </c>
      <c r="B14" s="213"/>
      <c r="C14" s="213"/>
      <c r="D14" s="214"/>
      <c r="E14" s="215"/>
      <c r="F14" s="216"/>
      <c r="G14" s="216"/>
      <c r="H14" s="213"/>
      <c r="I14" s="201">
        <f t="shared" si="0"/>
        <v>0</v>
      </c>
      <c r="J14" s="217"/>
    </row>
    <row r="15" spans="1:10" ht="15">
      <c r="A15" s="212">
        <v>14</v>
      </c>
      <c r="B15" s="213"/>
      <c r="C15" s="213"/>
      <c r="D15" s="214"/>
      <c r="E15" s="215"/>
      <c r="F15" s="216"/>
      <c r="G15" s="216"/>
      <c r="H15" s="213"/>
      <c r="I15" s="201">
        <f t="shared" si="0"/>
        <v>0</v>
      </c>
      <c r="J15" s="217"/>
    </row>
    <row r="16" spans="1:10" ht="15">
      <c r="A16" s="212">
        <v>15</v>
      </c>
      <c r="B16" s="213"/>
      <c r="C16" s="213"/>
      <c r="D16" s="214"/>
      <c r="E16" s="215"/>
      <c r="F16" s="216"/>
      <c r="G16" s="216"/>
      <c r="H16" s="213"/>
      <c r="I16" s="201">
        <f t="shared" si="0"/>
        <v>0</v>
      </c>
      <c r="J16" s="217"/>
    </row>
    <row r="17" spans="1:10" ht="15">
      <c r="A17" s="212">
        <v>16</v>
      </c>
      <c r="B17" s="213"/>
      <c r="C17" s="213"/>
      <c r="D17" s="214"/>
      <c r="E17" s="215"/>
      <c r="F17" s="216"/>
      <c r="G17" s="216"/>
      <c r="H17" s="213"/>
      <c r="I17" s="201">
        <f t="shared" si="0"/>
        <v>0</v>
      </c>
      <c r="J17" s="217"/>
    </row>
    <row r="18" spans="1:10" ht="15">
      <c r="A18" s="212">
        <v>17</v>
      </c>
      <c r="B18" s="213"/>
      <c r="C18" s="213"/>
      <c r="D18" s="214"/>
      <c r="E18" s="215"/>
      <c r="F18" s="216"/>
      <c r="G18" s="216"/>
      <c r="H18" s="213"/>
      <c r="I18" s="201">
        <f t="shared" si="0"/>
        <v>0</v>
      </c>
      <c r="J18" s="217"/>
    </row>
    <row r="19" spans="1:10" ht="15">
      <c r="A19" s="212">
        <v>18</v>
      </c>
      <c r="B19" s="213"/>
      <c r="C19" s="213"/>
      <c r="D19" s="214"/>
      <c r="E19" s="215"/>
      <c r="F19" s="216"/>
      <c r="G19" s="216"/>
      <c r="H19" s="213"/>
      <c r="I19" s="201">
        <f t="shared" si="0"/>
        <v>0</v>
      </c>
      <c r="J19" s="217"/>
    </row>
    <row r="20" spans="1:10" ht="15">
      <c r="A20" s="212">
        <v>19</v>
      </c>
      <c r="B20" s="213"/>
      <c r="C20" s="213"/>
      <c r="D20" s="214"/>
      <c r="E20" s="215"/>
      <c r="F20" s="216"/>
      <c r="G20" s="216"/>
      <c r="H20" s="213"/>
      <c r="I20" s="201">
        <f t="shared" si="0"/>
        <v>0</v>
      </c>
      <c r="J20" s="217"/>
    </row>
    <row r="21" spans="1:10" ht="15.75">
      <c r="A21" s="218">
        <v>20</v>
      </c>
      <c r="B21" s="219"/>
      <c r="C21" s="219"/>
      <c r="D21" s="220"/>
      <c r="E21" s="221"/>
      <c r="F21" s="222"/>
      <c r="G21" s="222"/>
      <c r="H21" s="219"/>
      <c r="I21" s="223">
        <f t="shared" si="0"/>
        <v>0</v>
      </c>
      <c r="J21" s="224"/>
    </row>
    <row r="22" spans="1:10" ht="15" hidden="1">
      <c r="A22" s="225"/>
      <c r="B22" s="226"/>
      <c r="C22" s="227" t="s">
        <v>35</v>
      </c>
      <c r="D22" s="228" t="s">
        <v>42</v>
      </c>
      <c r="E22" s="226"/>
      <c r="F22" s="226"/>
      <c r="G22" s="226"/>
      <c r="H22" s="226"/>
      <c r="I22" s="226"/>
      <c r="J22" s="229">
        <v>0</v>
      </c>
    </row>
    <row r="23" spans="1:10" ht="15" hidden="1">
      <c r="A23" s="225"/>
      <c r="B23" s="226"/>
      <c r="C23" s="227" t="s">
        <v>37</v>
      </c>
      <c r="D23" s="228" t="s">
        <v>42</v>
      </c>
      <c r="E23" s="226"/>
      <c r="F23" s="226"/>
      <c r="G23" s="226"/>
      <c r="H23" s="226"/>
      <c r="I23" s="226"/>
      <c r="J23" s="229"/>
    </row>
    <row r="24" spans="1:10" ht="15" hidden="1">
      <c r="A24" s="230"/>
      <c r="B24" s="185"/>
      <c r="C24" s="186" t="s">
        <v>39</v>
      </c>
      <c r="D24" s="231" t="s">
        <v>42</v>
      </c>
      <c r="E24" s="185"/>
      <c r="F24" s="185"/>
      <c r="G24" s="185"/>
      <c r="H24" s="185"/>
      <c r="I24" s="185"/>
      <c r="J24" s="232">
        <v>0</v>
      </c>
    </row>
    <row r="25" spans="1:10" ht="15" hidden="1">
      <c r="A25" s="230"/>
      <c r="B25" s="185"/>
      <c r="C25" s="186" t="s">
        <v>41</v>
      </c>
      <c r="D25" s="231" t="s">
        <v>42</v>
      </c>
      <c r="E25" s="185"/>
      <c r="F25" s="185"/>
      <c r="G25" s="185"/>
      <c r="H25" s="185"/>
      <c r="I25" s="185"/>
      <c r="J25" s="232">
        <v>0</v>
      </c>
    </row>
    <row r="26" spans="1:10" ht="15.75" hidden="1">
      <c r="A26" s="233"/>
      <c r="B26" s="189"/>
      <c r="C26" s="190" t="s">
        <v>43</v>
      </c>
      <c r="D26" s="234" t="s">
        <v>42</v>
      </c>
      <c r="E26" s="189"/>
      <c r="F26" s="189"/>
      <c r="G26" s="189"/>
      <c r="H26" s="189"/>
      <c r="I26" s="189"/>
      <c r="J26" s="235">
        <v>0</v>
      </c>
    </row>
    <row r="27" spans="1:10" ht="30.75" customHeight="1">
      <c r="A27" s="176" t="s">
        <v>92</v>
      </c>
      <c r="B27" s="176"/>
      <c r="C27" s="176"/>
      <c r="D27" s="176"/>
      <c r="E27" s="176"/>
      <c r="F27" s="176"/>
      <c r="G27" s="176"/>
      <c r="H27" s="176"/>
      <c r="I27" s="236" t="s">
        <v>93</v>
      </c>
      <c r="J27" s="237">
        <f>SUM(J2:J20)</f>
        <v>0</v>
      </c>
    </row>
    <row r="30" spans="3:8" ht="15" hidden="1">
      <c r="C30" s="1">
        <f>Listes!I9</f>
        <v>0</v>
      </c>
      <c r="D30" s="1">
        <f>Listes!I1</f>
        <v>0</v>
      </c>
      <c r="H30" s="1">
        <f>Listes!C21</f>
        <v>0</v>
      </c>
    </row>
  </sheetData>
  <sheetProtection sheet="1" formatColumns="0" formatRows="0" insertRows="0"/>
  <mergeCells count="1">
    <mergeCell ref="A27:H27"/>
  </mergeCells>
  <dataValidations count="3">
    <dataValidation type="list" allowBlank="1" showErrorMessage="1" sqref="D2:D26">
      <formula1>INDIRECT($D$30)</formula1>
      <formula2>0</formula2>
    </dataValidation>
    <dataValidation type="list" allowBlank="1" showErrorMessage="1" sqref="C2:C26">
      <formula1>INDIRECT($C$30)</formula1>
      <formula2>0</formula2>
    </dataValidation>
    <dataValidation type="list" allowBlank="1" showErrorMessage="1" sqref="H2:H26">
      <formula1>INDIRECT($H$30)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G32"/>
  <sheetViews>
    <sheetView zoomScale="90" zoomScaleNormal="90" workbookViewId="0" topLeftCell="A1">
      <selection activeCell="D38" sqref="D38"/>
    </sheetView>
  </sheetViews>
  <sheetFormatPr defaultColWidth="11.421875" defaultRowHeight="15"/>
  <cols>
    <col min="1" max="1" width="3.28125" style="1" customWidth="1"/>
    <col min="2" max="2" width="18.7109375" style="1" customWidth="1"/>
    <col min="3" max="3" width="20.421875" style="1" customWidth="1"/>
    <col min="4" max="4" width="17.8515625" style="1" customWidth="1"/>
    <col min="5" max="5" width="14.00390625" style="1" customWidth="1"/>
    <col min="6" max="6" width="44.00390625" style="1" customWidth="1"/>
    <col min="7" max="16384" width="11.421875" style="1" customWidth="1"/>
  </cols>
  <sheetData>
    <row r="1" spans="1:7" ht="30.75" customHeight="1">
      <c r="A1" s="177" t="s">
        <v>64</v>
      </c>
      <c r="B1" s="204" t="s">
        <v>94</v>
      </c>
      <c r="C1" s="143" t="s">
        <v>66</v>
      </c>
      <c r="D1" s="143" t="s">
        <v>67</v>
      </c>
      <c r="E1" s="238" t="s">
        <v>95</v>
      </c>
      <c r="F1" s="205" t="s">
        <v>72</v>
      </c>
      <c r="G1" s="26"/>
    </row>
    <row r="2" spans="1:7" ht="15">
      <c r="A2" s="171">
        <v>1</v>
      </c>
      <c r="B2" s="181"/>
      <c r="C2" s="181"/>
      <c r="D2" s="239"/>
      <c r="E2" s="240"/>
      <c r="F2" s="183"/>
      <c r="G2" s="26"/>
    </row>
    <row r="3" spans="1:7" ht="15">
      <c r="A3" s="154">
        <v>2</v>
      </c>
      <c r="B3" s="184"/>
      <c r="C3" s="184"/>
      <c r="D3" s="184"/>
      <c r="E3" s="241"/>
      <c r="F3" s="183"/>
      <c r="G3" s="26"/>
    </row>
    <row r="4" spans="1:7" ht="15">
      <c r="A4" s="154">
        <v>3</v>
      </c>
      <c r="B4" s="184"/>
      <c r="C4" s="184"/>
      <c r="D4" s="184"/>
      <c r="E4" s="241"/>
      <c r="F4" s="183"/>
      <c r="G4" s="26"/>
    </row>
    <row r="5" spans="1:7" ht="15">
      <c r="A5" s="154">
        <v>4</v>
      </c>
      <c r="B5" s="184"/>
      <c r="C5" s="184"/>
      <c r="D5" s="184"/>
      <c r="E5" s="241"/>
      <c r="F5" s="183"/>
      <c r="G5" s="26"/>
    </row>
    <row r="6" spans="1:7" ht="15">
      <c r="A6" s="154">
        <v>5</v>
      </c>
      <c r="B6" s="184"/>
      <c r="C6" s="184"/>
      <c r="D6" s="184"/>
      <c r="E6" s="241"/>
      <c r="F6" s="183"/>
      <c r="G6" s="26"/>
    </row>
    <row r="7" spans="1:7" ht="15">
      <c r="A7" s="154">
        <v>6</v>
      </c>
      <c r="B7" s="184"/>
      <c r="C7" s="184"/>
      <c r="D7" s="184"/>
      <c r="E7" s="241"/>
      <c r="F7" s="183"/>
      <c r="G7" s="26"/>
    </row>
    <row r="8" spans="1:7" ht="15">
      <c r="A8" s="154">
        <v>7</v>
      </c>
      <c r="B8" s="184"/>
      <c r="C8" s="184"/>
      <c r="D8" s="184"/>
      <c r="E8" s="241"/>
      <c r="F8" s="183"/>
      <c r="G8" s="26"/>
    </row>
    <row r="9" spans="1:7" ht="15">
      <c r="A9" s="154">
        <v>8</v>
      </c>
      <c r="B9" s="184"/>
      <c r="C9" s="184"/>
      <c r="D9" s="184"/>
      <c r="E9" s="241"/>
      <c r="F9" s="183"/>
      <c r="G9" s="26"/>
    </row>
    <row r="10" spans="1:7" ht="15">
      <c r="A10" s="154">
        <v>9</v>
      </c>
      <c r="B10" s="184"/>
      <c r="C10" s="184"/>
      <c r="D10" s="184"/>
      <c r="E10" s="241"/>
      <c r="F10" s="183"/>
      <c r="G10" s="26"/>
    </row>
    <row r="11" spans="1:7" ht="15">
      <c r="A11" s="154">
        <v>10</v>
      </c>
      <c r="B11" s="184"/>
      <c r="C11" s="184"/>
      <c r="D11" s="184"/>
      <c r="E11" s="241"/>
      <c r="F11" s="183"/>
      <c r="G11" s="26"/>
    </row>
    <row r="12" spans="1:7" ht="15">
      <c r="A12" s="154">
        <v>11</v>
      </c>
      <c r="B12" s="184"/>
      <c r="C12" s="184"/>
      <c r="D12" s="184"/>
      <c r="E12" s="241"/>
      <c r="F12" s="183"/>
      <c r="G12" s="26"/>
    </row>
    <row r="13" spans="1:7" ht="15">
      <c r="A13" s="154">
        <v>12</v>
      </c>
      <c r="B13" s="184"/>
      <c r="C13" s="184"/>
      <c r="D13" s="184"/>
      <c r="E13" s="241"/>
      <c r="F13" s="183"/>
      <c r="G13" s="26"/>
    </row>
    <row r="14" spans="1:7" ht="15">
      <c r="A14" s="154">
        <v>13</v>
      </c>
      <c r="B14" s="184"/>
      <c r="C14" s="184"/>
      <c r="D14" s="184"/>
      <c r="E14" s="241"/>
      <c r="F14" s="183"/>
      <c r="G14" s="26"/>
    </row>
    <row r="15" spans="1:7" ht="15">
      <c r="A15" s="154">
        <v>14</v>
      </c>
      <c r="B15" s="184"/>
      <c r="C15" s="184"/>
      <c r="D15" s="184"/>
      <c r="E15" s="241"/>
      <c r="F15" s="183"/>
      <c r="G15" s="26"/>
    </row>
    <row r="16" spans="1:7" ht="15">
      <c r="A16" s="154">
        <v>15</v>
      </c>
      <c r="B16" s="184"/>
      <c r="C16" s="184"/>
      <c r="D16" s="184"/>
      <c r="E16" s="241"/>
      <c r="F16" s="183"/>
      <c r="G16" s="26"/>
    </row>
    <row r="17" spans="1:7" ht="15">
      <c r="A17" s="154">
        <v>15</v>
      </c>
      <c r="B17" s="184"/>
      <c r="C17" s="184"/>
      <c r="D17" s="184"/>
      <c r="E17" s="241"/>
      <c r="F17" s="183"/>
      <c r="G17" s="26"/>
    </row>
    <row r="18" spans="1:7" ht="15">
      <c r="A18" s="154">
        <v>15</v>
      </c>
      <c r="B18" s="184"/>
      <c r="C18" s="184"/>
      <c r="D18" s="184"/>
      <c r="E18" s="241"/>
      <c r="F18" s="183"/>
      <c r="G18" s="26"/>
    </row>
    <row r="19" spans="1:7" ht="15">
      <c r="A19" s="154">
        <v>15</v>
      </c>
      <c r="B19" s="184"/>
      <c r="C19" s="184"/>
      <c r="D19" s="184"/>
      <c r="E19" s="241"/>
      <c r="F19" s="183"/>
      <c r="G19" s="26"/>
    </row>
    <row r="20" spans="1:7" ht="15">
      <c r="A20" s="154">
        <v>15</v>
      </c>
      <c r="B20" s="184"/>
      <c r="C20" s="184"/>
      <c r="D20" s="184"/>
      <c r="E20" s="241"/>
      <c r="F20" s="183"/>
      <c r="G20" s="26"/>
    </row>
    <row r="21" spans="1:7" ht="15.75">
      <c r="A21" s="154">
        <v>15</v>
      </c>
      <c r="B21" s="184"/>
      <c r="C21" s="184"/>
      <c r="D21" s="184"/>
      <c r="E21" s="241"/>
      <c r="F21" s="183"/>
      <c r="G21" s="26"/>
    </row>
    <row r="22" spans="1:7" ht="15" hidden="1">
      <c r="A22" s="242"/>
      <c r="B22" s="185"/>
      <c r="C22" s="186" t="s">
        <v>35</v>
      </c>
      <c r="D22" s="186" t="s">
        <v>28</v>
      </c>
      <c r="E22" s="185"/>
      <c r="F22" s="188">
        <v>0</v>
      </c>
      <c r="G22" s="26"/>
    </row>
    <row r="23" spans="1:7" ht="15" hidden="1">
      <c r="A23" s="242"/>
      <c r="B23" s="185"/>
      <c r="C23" s="186" t="s">
        <v>37</v>
      </c>
      <c r="D23" s="186" t="s">
        <v>28</v>
      </c>
      <c r="E23" s="185"/>
      <c r="F23" s="188">
        <v>0</v>
      </c>
      <c r="G23" s="26"/>
    </row>
    <row r="24" spans="1:7" ht="15" hidden="1">
      <c r="A24" s="242"/>
      <c r="B24" s="185"/>
      <c r="C24" s="186" t="s">
        <v>39</v>
      </c>
      <c r="D24" s="186" t="s">
        <v>28</v>
      </c>
      <c r="E24" s="185"/>
      <c r="F24" s="188">
        <v>0</v>
      </c>
      <c r="G24" s="26"/>
    </row>
    <row r="25" spans="1:7" ht="15" hidden="1">
      <c r="A25" s="242"/>
      <c r="B25" s="185"/>
      <c r="C25" s="186" t="s">
        <v>41</v>
      </c>
      <c r="D25" s="186" t="s">
        <v>28</v>
      </c>
      <c r="E25" s="185"/>
      <c r="F25" s="188">
        <v>0</v>
      </c>
      <c r="G25" s="26"/>
    </row>
    <row r="26" spans="1:7" ht="15.75" hidden="1">
      <c r="A26" s="243"/>
      <c r="B26" s="244"/>
      <c r="C26" s="245" t="s">
        <v>43</v>
      </c>
      <c r="D26" s="227" t="s">
        <v>28</v>
      </c>
      <c r="E26" s="244"/>
      <c r="F26" s="188">
        <v>0</v>
      </c>
      <c r="G26" s="26"/>
    </row>
    <row r="27" spans="1:7" ht="45" customHeight="1">
      <c r="A27" s="138" t="s">
        <v>73</v>
      </c>
      <c r="B27" s="138"/>
      <c r="C27" s="138"/>
      <c r="D27" s="138"/>
      <c r="E27" s="246" t="s">
        <v>96</v>
      </c>
      <c r="F27" s="247">
        <f>SUM(F2:F21)</f>
        <v>0</v>
      </c>
      <c r="G27" s="26"/>
    </row>
    <row r="28" spans="1:7" ht="16.5">
      <c r="A28" s="248"/>
      <c r="B28" s="249"/>
      <c r="C28" s="249"/>
      <c r="D28" s="249"/>
      <c r="E28" s="250"/>
      <c r="F28" s="251"/>
      <c r="G28" s="87"/>
    </row>
    <row r="29" spans="1:6" ht="15.75">
      <c r="A29" s="252"/>
      <c r="B29" s="253"/>
      <c r="C29" s="253"/>
      <c r="D29" s="253"/>
      <c r="E29" s="254"/>
      <c r="F29" s="255"/>
    </row>
    <row r="32" spans="2:6" ht="15" hidden="1">
      <c r="B32" s="256"/>
      <c r="C32" s="257">
        <f>Listes!J9</f>
        <v>0</v>
      </c>
      <c r="D32" s="257">
        <f>Listes!J1</f>
        <v>0</v>
      </c>
      <c r="E32" s="257"/>
      <c r="F32" s="257"/>
    </row>
  </sheetData>
  <sheetProtection sheet="1" formatColumns="0" formatRows="0" insertRows="0"/>
  <mergeCells count="1">
    <mergeCell ref="A27:D27"/>
  </mergeCells>
  <dataValidations count="4">
    <dataValidation type="list" allowBlank="1" showErrorMessage="1" sqref="E26">
      <formula1>SO_recettes</formula1>
      <formula2>0</formula2>
    </dataValidation>
    <dataValidation type="list" allowBlank="1" showErrorMessage="1" sqref="D2:D26">
      <formula1>INDIRECT($D$32)</formula1>
      <formula2>0</formula2>
    </dataValidation>
    <dataValidation type="list" allowBlank="1" showErrorMessage="1" sqref="E22:E25">
      <formula1>#NAME?</formula1>
      <formula2>0</formula2>
    </dataValidation>
    <dataValidation type="list" allowBlank="1" showErrorMessage="1" sqref="C2:C26">
      <formula1>INDIRECT($C$32)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Gauvain Meulle</dc:creator>
  <cp:keywords/>
  <dc:description/>
  <cp:lastModifiedBy>Hélène BERTHELOT</cp:lastModifiedBy>
  <cp:lastPrinted>2015-12-18T08:33:32Z</cp:lastPrinted>
  <dcterms:created xsi:type="dcterms:W3CDTF">2015-12-18T05:22:04Z</dcterms:created>
  <dcterms:modified xsi:type="dcterms:W3CDTF">2017-06-02T05:50:14Z</dcterms:modified>
  <cp:category/>
  <cp:version/>
  <cp:contentType/>
  <cp:contentStatus/>
</cp:coreProperties>
</file>